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codeName="Questa_cartella_di_lavoro" defaultThemeVersion="166925"/>
  <mc:AlternateContent xmlns:mc="http://schemas.openxmlformats.org/markup-compatibility/2006">
    <mc:Choice Requires="x15">
      <x15ac:absPath xmlns:x15ac="http://schemas.microsoft.com/office/spreadsheetml/2010/11/ac" url="C:\Users\Asus\Desktop\Portale dei comuni\Piano Triennale Sistemi Informativi\Modelli\C1\"/>
    </mc:Choice>
  </mc:AlternateContent>
  <xr:revisionPtr revIDLastSave="0" documentId="13_ncr:1_{937FB94C-1139-48DC-94ED-EF33F1C3891C}" xr6:coauthVersionLast="47" xr6:coauthVersionMax="47" xr10:uidLastSave="{00000000-0000-0000-0000-000000000000}"/>
  <bookViews>
    <workbookView xWindow="-108" yWindow="-108" windowWidth="23256" windowHeight="12456" xr2:uid="{EE823A6A-8B0A-4A0B-9D97-8BDB5F2F2265}"/>
  </bookViews>
  <sheets>
    <sheet name="Schede" sheetId="1" r:id="rId1"/>
    <sheet name="Prospetto" sheetId="2" r:id="rId2"/>
    <sheet name="Valori Ammessi" sheetId="3" r:id="rId3"/>
  </sheets>
  <externalReferences>
    <externalReference r:id="rId4"/>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4" i="2" l="1"/>
  <c r="A45" i="2" s="1"/>
  <c r="A46" i="2" s="1"/>
  <c r="A47" i="2" s="1"/>
  <c r="A48" i="2" s="1"/>
  <c r="A49" i="2" s="1"/>
  <c r="A50" i="2" s="1"/>
  <c r="A51" i="2" s="1"/>
  <c r="A52" i="2" s="1"/>
  <c r="A53" i="2" s="1"/>
  <c r="A54" i="2" s="1"/>
  <c r="A55" i="2" s="1"/>
  <c r="A56" i="2" s="1"/>
  <c r="A57" i="2" s="1"/>
  <c r="A58" i="2" s="1"/>
  <c r="A59" i="2" s="1"/>
  <c r="A60" i="2" s="1"/>
  <c r="A61" i="2" s="1"/>
  <c r="A62" i="2" s="1"/>
  <c r="A63" i="2" s="1"/>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92" i="2" s="1"/>
  <c r="A93" i="2" s="1"/>
  <c r="A94" i="2" s="1"/>
  <c r="A95" i="2" s="1"/>
  <c r="A96" i="2" s="1"/>
  <c r="A97" i="2" s="1"/>
  <c r="A98" i="2" s="1"/>
  <c r="A99" i="2" s="1"/>
  <c r="A100" i="2" s="1"/>
  <c r="A101" i="2" s="1"/>
  <c r="A102" i="2" s="1"/>
  <c r="A103" i="2" s="1"/>
  <c r="A104" i="2" s="1"/>
  <c r="A105" i="2" s="1"/>
  <c r="A106" i="2" s="1"/>
  <c r="A107" i="2" s="1"/>
  <c r="A108" i="2" s="1"/>
  <c r="A109" i="2" s="1"/>
  <c r="A110" i="2" s="1"/>
  <c r="A111" i="2" s="1"/>
  <c r="A112" i="2" s="1"/>
  <c r="A113" i="2" s="1"/>
  <c r="A114" i="2" s="1"/>
  <c r="A115" i="2" s="1"/>
  <c r="A116" i="2" s="1"/>
  <c r="A117" i="2" s="1"/>
  <c r="A118" i="2" s="1"/>
  <c r="A119" i="2" s="1"/>
  <c r="A120" i="2" s="1"/>
  <c r="A121" i="2" s="1"/>
  <c r="A122" i="2" s="1"/>
  <c r="A123" i="2" s="1"/>
  <c r="A124" i="2" s="1"/>
  <c r="A125" i="2" s="1"/>
  <c r="A126" i="2" s="1"/>
  <c r="A127" i="2" s="1"/>
  <c r="A128" i="2" s="1"/>
  <c r="A129" i="2" s="1"/>
  <c r="A130" i="2" s="1"/>
  <c r="A131" i="2" s="1"/>
  <c r="A132" i="2" s="1"/>
  <c r="A133" i="2" s="1"/>
  <c r="A134" i="2" s="1"/>
  <c r="A135" i="2" s="1"/>
  <c r="A136" i="2" s="1"/>
  <c r="A137" i="2" s="1"/>
  <c r="A138" i="2" s="1"/>
  <c r="A139" i="2" s="1"/>
  <c r="A140" i="2" s="1"/>
  <c r="A141" i="2" s="1"/>
  <c r="A142" i="2" s="1"/>
  <c r="A143" i="2" s="1"/>
  <c r="A144" i="2" s="1"/>
  <c r="A145" i="2" s="1"/>
  <c r="A146" i="2" s="1"/>
  <c r="A147" i="2" s="1"/>
  <c r="A148" i="2" s="1"/>
  <c r="A149" i="2" s="1"/>
  <c r="A150" i="2" s="1"/>
  <c r="A151" i="2" s="1"/>
  <c r="A152" i="2" s="1"/>
  <c r="A153" i="2" s="1"/>
  <c r="A154" i="2" s="1"/>
  <c r="A155" i="2" s="1"/>
  <c r="A156" i="2" s="1"/>
  <c r="A157" i="2" s="1"/>
  <c r="A158" i="2" s="1"/>
  <c r="A159" i="2" s="1"/>
  <c r="A160" i="2" s="1"/>
  <c r="A161" i="2" s="1"/>
  <c r="A162" i="2" s="1"/>
  <c r="A163" i="2" s="1"/>
  <c r="A164" i="2" s="1"/>
  <c r="A165" i="2" s="1"/>
  <c r="A166" i="2" s="1"/>
  <c r="A167" i="2" s="1"/>
  <c r="A168" i="2" s="1"/>
  <c r="A169" i="2" s="1"/>
  <c r="A170" i="2" s="1"/>
  <c r="A171" i="2" s="1"/>
  <c r="A172" i="2" s="1"/>
  <c r="A173" i="2" s="1"/>
  <c r="A174" i="2" s="1"/>
  <c r="A175" i="2" s="1"/>
  <c r="A176" i="2" s="1"/>
  <c r="A177" i="2" s="1"/>
  <c r="A178" i="2" s="1"/>
  <c r="A179" i="2" s="1"/>
  <c r="A180" i="2" s="1"/>
  <c r="A181" i="2" s="1"/>
  <c r="A182" i="2" s="1"/>
  <c r="A183" i="2" s="1"/>
  <c r="A184" i="2" s="1"/>
  <c r="A185" i="2" s="1"/>
  <c r="A186" i="2" s="1"/>
  <c r="A187" i="2" s="1"/>
  <c r="A188" i="2" s="1"/>
  <c r="A189" i="2" s="1"/>
  <c r="A190" i="2" s="1"/>
  <c r="A191" i="2" s="1"/>
  <c r="A192" i="2" s="1"/>
  <c r="A193" i="2" s="1"/>
  <c r="A194" i="2" s="1"/>
  <c r="A5" i="2"/>
  <c r="A6" i="2" s="1"/>
  <c r="A7" i="2" s="1"/>
  <c r="A8" i="2" s="1"/>
  <c r="A9" i="2" s="1"/>
  <c r="A10" i="2" s="1"/>
  <c r="A11" i="2" s="1"/>
  <c r="A12" i="2" s="1"/>
  <c r="A13" i="2" s="1"/>
  <c r="A14" i="2" s="1"/>
  <c r="A15" i="2" s="1"/>
  <c r="A16" i="2" s="1"/>
  <c r="A17" i="2" s="1"/>
  <c r="A18" i="2" s="1"/>
  <c r="A19" i="2" s="1"/>
  <c r="A20" i="2" s="1"/>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 r="A4" i="2"/>
  <c r="R6" i="1"/>
  <c r="Q6" i="1"/>
  <c r="P6" i="1"/>
  <c r="O6" i="1"/>
  <c r="N6" i="1"/>
  <c r="M6" i="1"/>
  <c r="L6" i="1"/>
  <c r="H9" i="1"/>
  <c r="H10" i="1"/>
  <c r="H11" i="1"/>
  <c r="H22" i="1"/>
  <c r="H23" i="1"/>
  <c r="H24" i="1"/>
  <c r="H35" i="1"/>
  <c r="H36" i="1"/>
  <c r="H37" i="1"/>
  <c r="H48" i="1"/>
  <c r="H49" i="1"/>
  <c r="H50" i="1"/>
  <c r="H61" i="1"/>
  <c r="H62" i="1"/>
  <c r="H63" i="1"/>
  <c r="H74" i="1"/>
  <c r="H75" i="1"/>
  <c r="H76" i="1"/>
  <c r="H87" i="1"/>
  <c r="H88" i="1"/>
  <c r="H89" i="1"/>
  <c r="H100" i="1"/>
  <c r="H101" i="1"/>
  <c r="H102" i="1"/>
  <c r="H113" i="1"/>
  <c r="H114" i="1"/>
  <c r="H115" i="1"/>
  <c r="H126" i="1"/>
  <c r="H127" i="1"/>
  <c r="H128" i="1"/>
  <c r="H139" i="1"/>
  <c r="H140" i="1"/>
  <c r="H141" i="1"/>
  <c r="H152" i="1"/>
  <c r="H153" i="1"/>
  <c r="H154" i="1"/>
  <c r="H165" i="1"/>
  <c r="H166" i="1"/>
  <c r="H167" i="1"/>
  <c r="H178" i="1"/>
  <c r="H179" i="1"/>
  <c r="H180" i="1"/>
  <c r="H191" i="1"/>
  <c r="H192" i="1"/>
  <c r="H193" i="1"/>
  <c r="H204" i="1"/>
  <c r="H205" i="1"/>
  <c r="H206" i="1"/>
  <c r="H217" i="1"/>
  <c r="H218" i="1"/>
  <c r="H219" i="1"/>
  <c r="H230" i="1"/>
  <c r="H231" i="1"/>
  <c r="H232" i="1"/>
  <c r="H243" i="1"/>
  <c r="H244" i="1"/>
  <c r="H245" i="1"/>
  <c r="H256" i="1"/>
  <c r="H257" i="1"/>
  <c r="H258" i="1"/>
  <c r="H269" i="1"/>
  <c r="H270" i="1"/>
  <c r="H271" i="1"/>
  <c r="H282" i="1"/>
  <c r="H283" i="1"/>
  <c r="H284" i="1"/>
  <c r="H295" i="1"/>
  <c r="H296" i="1"/>
  <c r="H297" i="1"/>
  <c r="H308" i="1"/>
  <c r="H309" i="1"/>
  <c r="H310" i="1"/>
  <c r="H321" i="1"/>
  <c r="H322" i="1"/>
  <c r="H323" i="1"/>
  <c r="H334" i="1"/>
  <c r="H335" i="1"/>
  <c r="H336" i="1"/>
  <c r="H347" i="1"/>
  <c r="H348" i="1"/>
  <c r="H349" i="1"/>
  <c r="H360" i="1"/>
  <c r="H361" i="1"/>
  <c r="H362" i="1"/>
  <c r="H373" i="1"/>
  <c r="H374" i="1"/>
  <c r="H375" i="1"/>
  <c r="H386" i="1"/>
  <c r="H387" i="1"/>
  <c r="H388" i="1"/>
  <c r="H399" i="1"/>
  <c r="H400" i="1"/>
  <c r="H401" i="1"/>
  <c r="H412" i="1"/>
  <c r="H413" i="1"/>
  <c r="H414" i="1"/>
  <c r="H425" i="1"/>
  <c r="H426" i="1"/>
  <c r="H427" i="1"/>
  <c r="H438" i="1"/>
  <c r="H439" i="1"/>
  <c r="H440" i="1"/>
  <c r="H451" i="1"/>
  <c r="H452" i="1"/>
  <c r="H453" i="1"/>
  <c r="H464" i="1"/>
  <c r="H465" i="1"/>
  <c r="H466" i="1"/>
  <c r="H477" i="1"/>
  <c r="H478" i="1"/>
  <c r="H479" i="1"/>
  <c r="H490" i="1"/>
  <c r="H491" i="1"/>
  <c r="H492" i="1"/>
  <c r="H503" i="1"/>
  <c r="H504" i="1"/>
  <c r="H505" i="1"/>
  <c r="H516" i="1"/>
  <c r="H517" i="1"/>
  <c r="H518" i="1"/>
  <c r="H529" i="1"/>
  <c r="H530" i="1"/>
  <c r="H531" i="1"/>
  <c r="H542" i="1"/>
  <c r="H543" i="1"/>
  <c r="H544" i="1"/>
  <c r="H555" i="1"/>
  <c r="H556" i="1"/>
  <c r="H557" i="1"/>
  <c r="H568" i="1"/>
  <c r="H569" i="1"/>
  <c r="H570" i="1"/>
  <c r="H581" i="1"/>
  <c r="H582" i="1"/>
  <c r="H583" i="1"/>
  <c r="H594" i="1"/>
  <c r="H595" i="1"/>
  <c r="H596" i="1"/>
  <c r="H607" i="1"/>
  <c r="H608" i="1"/>
  <c r="H609" i="1"/>
  <c r="H620" i="1"/>
  <c r="H621" i="1"/>
  <c r="H622" i="1"/>
  <c r="H633" i="1"/>
  <c r="H634" i="1"/>
  <c r="H635" i="1"/>
  <c r="H646" i="1"/>
  <c r="H647" i="1"/>
  <c r="H648" i="1"/>
  <c r="H659" i="1"/>
  <c r="H660" i="1"/>
  <c r="H661" i="1"/>
  <c r="H672" i="1"/>
  <c r="H673" i="1"/>
  <c r="H674" i="1"/>
  <c r="H685" i="1"/>
  <c r="H686" i="1"/>
  <c r="H687" i="1"/>
  <c r="H698" i="1"/>
  <c r="H699" i="1"/>
  <c r="H700" i="1"/>
  <c r="H711" i="1"/>
  <c r="H712" i="1"/>
  <c r="H713" i="1"/>
  <c r="H724" i="1"/>
  <c r="H725" i="1"/>
  <c r="H726" i="1"/>
  <c r="H737" i="1"/>
  <c r="H738" i="1"/>
  <c r="H739" i="1"/>
  <c r="H750" i="1"/>
  <c r="H751" i="1"/>
  <c r="H752" i="1"/>
  <c r="H763" i="1"/>
  <c r="H764" i="1"/>
  <c r="H765" i="1"/>
  <c r="H776" i="1"/>
  <c r="H777" i="1"/>
  <c r="H778" i="1"/>
  <c r="H789" i="1"/>
  <c r="H790" i="1"/>
  <c r="H791" i="1"/>
  <c r="H802" i="1"/>
  <c r="H803" i="1"/>
  <c r="H804" i="1"/>
  <c r="H815" i="1"/>
  <c r="H816" i="1"/>
  <c r="H817" i="1"/>
  <c r="H828" i="1"/>
  <c r="H829" i="1"/>
  <c r="H830" i="1"/>
  <c r="H841" i="1"/>
  <c r="H842" i="1"/>
  <c r="H843" i="1"/>
  <c r="H854" i="1"/>
  <c r="H855" i="1"/>
  <c r="H856" i="1"/>
  <c r="H867" i="1"/>
  <c r="H868" i="1"/>
  <c r="H869" i="1"/>
  <c r="H880" i="1"/>
  <c r="H881" i="1"/>
  <c r="H882" i="1"/>
  <c r="H893" i="1"/>
  <c r="H894" i="1"/>
  <c r="H895" i="1"/>
  <c r="H906" i="1"/>
  <c r="H907" i="1"/>
  <c r="H908" i="1"/>
  <c r="H919" i="1"/>
  <c r="H920" i="1"/>
  <c r="H921" i="1"/>
  <c r="H932" i="1"/>
  <c r="H933" i="1"/>
  <c r="H934" i="1"/>
  <c r="H945" i="1"/>
  <c r="H946" i="1"/>
  <c r="H947" i="1"/>
  <c r="H958" i="1"/>
  <c r="H959" i="1"/>
  <c r="H960" i="1"/>
  <c r="H971" i="1"/>
  <c r="H972" i="1"/>
  <c r="H973" i="1"/>
  <c r="H984" i="1"/>
  <c r="H985" i="1"/>
  <c r="H986" i="1"/>
  <c r="H997" i="1"/>
  <c r="H998" i="1"/>
  <c r="H999" i="1"/>
  <c r="H1010" i="1"/>
  <c r="H1011" i="1"/>
  <c r="H1012" i="1"/>
  <c r="H1023" i="1"/>
  <c r="H1024" i="1"/>
  <c r="H1025" i="1"/>
  <c r="H1036" i="1"/>
  <c r="H1037" i="1"/>
  <c r="H1038" i="1"/>
  <c r="H1049" i="1"/>
  <c r="H1050" i="1"/>
  <c r="H1051" i="1"/>
  <c r="H1062" i="1"/>
  <c r="H1063" i="1"/>
  <c r="H1064" i="1"/>
  <c r="H1075" i="1"/>
  <c r="H1076" i="1"/>
  <c r="H1077" i="1"/>
  <c r="H1088" i="1"/>
  <c r="H1089" i="1"/>
  <c r="H1090" i="1"/>
  <c r="H1101" i="1"/>
  <c r="H1102" i="1"/>
  <c r="H1103" i="1"/>
  <c r="H1114" i="1"/>
  <c r="H1115" i="1"/>
  <c r="H1116" i="1"/>
  <c r="H1127" i="1"/>
  <c r="H1128" i="1"/>
  <c r="H1129" i="1"/>
  <c r="H1140" i="1"/>
  <c r="H1141" i="1"/>
  <c r="H1142" i="1"/>
  <c r="H1153" i="1"/>
  <c r="H1154" i="1"/>
  <c r="H1155" i="1"/>
  <c r="H1166" i="1"/>
  <c r="H1167" i="1"/>
  <c r="H1168" i="1"/>
  <c r="H1179" i="1"/>
  <c r="H1180" i="1"/>
  <c r="H1181" i="1"/>
  <c r="H1192" i="1"/>
  <c r="H1193" i="1"/>
  <c r="H1194" i="1"/>
  <c r="H1205" i="1"/>
  <c r="H1206" i="1"/>
  <c r="H1207" i="1"/>
  <c r="H1218" i="1"/>
  <c r="H1219" i="1"/>
  <c r="H1220" i="1"/>
  <c r="H1231" i="1"/>
  <c r="H1232" i="1"/>
  <c r="H1233" i="1"/>
  <c r="H1244" i="1"/>
  <c r="H1245" i="1"/>
  <c r="H1246" i="1"/>
  <c r="H1257" i="1"/>
  <c r="H1258" i="1"/>
  <c r="H1259" i="1"/>
  <c r="H1270" i="1"/>
  <c r="H1271" i="1"/>
  <c r="H1272" i="1"/>
  <c r="H1283" i="1"/>
  <c r="H1284" i="1"/>
  <c r="H1285" i="1"/>
  <c r="H1296" i="1"/>
  <c r="H1297" i="1"/>
  <c r="H1298" i="1"/>
  <c r="H1309" i="1"/>
  <c r="H1310" i="1"/>
  <c r="H1311" i="1"/>
  <c r="H1322" i="1"/>
  <c r="H1323" i="1"/>
  <c r="H1324" i="1"/>
  <c r="H1335" i="1"/>
  <c r="H1336" i="1"/>
  <c r="H1337" i="1"/>
  <c r="H1348" i="1"/>
  <c r="H1349" i="1"/>
  <c r="H1350" i="1"/>
  <c r="H1361" i="1"/>
  <c r="H1362" i="1"/>
  <c r="H1363" i="1"/>
  <c r="H1374" i="1"/>
  <c r="H1375" i="1"/>
  <c r="H1376" i="1"/>
  <c r="H1387" i="1"/>
  <c r="H1388" i="1"/>
  <c r="H1389" i="1"/>
  <c r="H1400" i="1"/>
  <c r="H1401" i="1"/>
  <c r="H1402" i="1"/>
  <c r="H1413" i="1"/>
  <c r="H1414" i="1"/>
  <c r="H1415" i="1"/>
  <c r="H1426" i="1"/>
  <c r="H1427" i="1"/>
  <c r="H1428" i="1"/>
  <c r="H1439" i="1"/>
  <c r="H1440" i="1"/>
  <c r="H1441" i="1"/>
  <c r="H1452" i="1"/>
  <c r="H1453" i="1"/>
  <c r="H1454" i="1"/>
  <c r="H1465" i="1"/>
  <c r="H1466" i="1"/>
  <c r="H1467" i="1"/>
  <c r="H1478" i="1"/>
  <c r="H1479" i="1"/>
  <c r="H1480" i="1"/>
  <c r="H1491" i="1"/>
  <c r="H1492" i="1"/>
  <c r="H1493" i="1"/>
  <c r="H1504" i="1"/>
  <c r="H1505" i="1"/>
  <c r="H1506" i="1"/>
  <c r="H1517" i="1"/>
  <c r="H1518" i="1"/>
  <c r="H1519" i="1"/>
  <c r="H1530" i="1"/>
  <c r="H1531" i="1"/>
  <c r="H1532" i="1"/>
  <c r="H1543" i="1"/>
  <c r="H1544" i="1"/>
  <c r="H1545" i="1"/>
  <c r="H1556" i="1"/>
  <c r="H1557" i="1"/>
  <c r="H1558" i="1"/>
  <c r="H1569" i="1"/>
  <c r="H1570" i="1"/>
  <c r="H1571" i="1"/>
  <c r="H1582" i="1"/>
  <c r="H1583" i="1"/>
  <c r="H1584" i="1"/>
  <c r="H1595" i="1"/>
  <c r="H1596" i="1"/>
  <c r="H1597" i="1"/>
  <c r="H1608" i="1"/>
  <c r="H1609" i="1"/>
  <c r="H1610" i="1"/>
  <c r="H1621" i="1"/>
  <c r="H1622" i="1"/>
  <c r="H1623" i="1"/>
  <c r="H1634" i="1"/>
  <c r="H1635" i="1"/>
  <c r="H1636" i="1"/>
  <c r="H1647" i="1"/>
  <c r="H1648" i="1"/>
  <c r="H1649" i="1"/>
  <c r="H1660" i="1"/>
  <c r="H1661" i="1"/>
  <c r="H1662" i="1"/>
  <c r="H1673" i="1"/>
  <c r="H1674" i="1"/>
  <c r="H1675" i="1"/>
  <c r="H1686" i="1"/>
  <c r="H1687" i="1"/>
  <c r="H1688" i="1"/>
  <c r="H1699" i="1"/>
  <c r="H1700" i="1"/>
  <c r="H1701" i="1"/>
  <c r="H1712" i="1"/>
  <c r="H1713" i="1"/>
  <c r="H1714" i="1"/>
  <c r="H1725" i="1"/>
  <c r="H1726" i="1"/>
  <c r="H1727" i="1"/>
  <c r="H1738" i="1"/>
  <c r="H1739" i="1"/>
  <c r="H1740" i="1"/>
  <c r="H1751" i="1"/>
  <c r="H1752" i="1"/>
  <c r="H1753" i="1"/>
  <c r="H1764" i="1"/>
  <c r="H1765" i="1"/>
  <c r="H1766" i="1"/>
  <c r="H1777" i="1"/>
  <c r="H1778" i="1"/>
  <c r="H1779" i="1"/>
  <c r="H1790" i="1"/>
  <c r="H1791" i="1"/>
  <c r="H1792" i="1"/>
  <c r="H1803" i="1"/>
  <c r="H1804" i="1"/>
  <c r="H1805" i="1"/>
  <c r="H1816" i="1"/>
  <c r="H1817" i="1"/>
  <c r="H1818" i="1"/>
  <c r="H1829" i="1"/>
  <c r="H1830" i="1"/>
  <c r="H1831" i="1"/>
  <c r="H1842" i="1"/>
  <c r="H1843" i="1"/>
  <c r="H1844" i="1"/>
  <c r="H1855" i="1"/>
  <c r="H1856" i="1"/>
  <c r="H1857" i="1"/>
  <c r="H1868" i="1"/>
  <c r="H1869" i="1"/>
  <c r="H1870" i="1"/>
  <c r="H1881" i="1"/>
  <c r="H1882" i="1"/>
  <c r="H1883" i="1"/>
  <c r="H1894" i="1"/>
  <c r="H1895" i="1"/>
  <c r="H1896" i="1"/>
  <c r="H1907" i="1"/>
  <c r="H1908" i="1"/>
  <c r="H1909" i="1"/>
  <c r="H1920" i="1"/>
  <c r="H1921" i="1"/>
  <c r="H1922" i="1"/>
  <c r="H1933" i="1"/>
  <c r="H1934" i="1"/>
  <c r="H1935" i="1"/>
  <c r="H1946" i="1"/>
  <c r="H1947" i="1"/>
  <c r="H1948" i="1"/>
  <c r="H1959" i="1"/>
  <c r="H1960" i="1"/>
  <c r="H1961" i="1"/>
  <c r="H1972" i="1"/>
  <c r="H1973" i="1"/>
  <c r="H1974" i="1"/>
  <c r="H1985" i="1"/>
  <c r="H1986" i="1"/>
  <c r="H1987" i="1"/>
  <c r="H1998" i="1"/>
  <c r="H1999" i="1"/>
  <c r="H2000" i="1"/>
  <c r="H2011" i="1"/>
  <c r="H2012" i="1"/>
  <c r="H2013" i="1"/>
  <c r="H2024" i="1"/>
  <c r="H2025" i="1"/>
  <c r="H2026" i="1"/>
  <c r="H2037" i="1"/>
  <c r="H2038" i="1"/>
  <c r="H2039" i="1"/>
  <c r="H2050" i="1"/>
  <c r="H2051" i="1"/>
  <c r="H2052" i="1"/>
  <c r="H2063" i="1"/>
  <c r="H2064" i="1"/>
  <c r="H2065" i="1"/>
  <c r="H2076" i="1"/>
  <c r="H2077" i="1"/>
  <c r="H2078" i="1"/>
  <c r="H2089" i="1"/>
  <c r="H2090" i="1"/>
  <c r="H2091" i="1"/>
  <c r="H2102" i="1"/>
  <c r="H2103" i="1"/>
  <c r="H2104" i="1"/>
  <c r="H2115" i="1"/>
  <c r="H2116" i="1"/>
  <c r="H2117" i="1"/>
  <c r="H2128" i="1"/>
  <c r="H2129" i="1"/>
  <c r="H2130" i="1"/>
  <c r="H2141" i="1"/>
  <c r="H2142" i="1"/>
  <c r="H2143" i="1"/>
  <c r="H2154" i="1"/>
  <c r="H2155" i="1"/>
  <c r="H2156" i="1"/>
  <c r="H2167" i="1"/>
  <c r="H2168" i="1"/>
  <c r="H2169" i="1"/>
  <c r="H2180" i="1"/>
  <c r="H2181" i="1"/>
  <c r="H2182" i="1"/>
  <c r="H2193" i="1"/>
  <c r="H2194" i="1"/>
  <c r="H2195" i="1"/>
  <c r="H2206" i="1"/>
  <c r="H2207" i="1"/>
  <c r="H2208" i="1"/>
  <c r="H2219" i="1"/>
  <c r="H2220" i="1"/>
  <c r="H2221" i="1"/>
  <c r="H2232" i="1"/>
  <c r="H2233" i="1"/>
  <c r="H2234" i="1"/>
  <c r="H2245" i="1"/>
  <c r="H2246" i="1"/>
  <c r="H2247" i="1"/>
  <c r="H2258" i="1"/>
  <c r="H2259" i="1"/>
  <c r="H2260" i="1"/>
  <c r="H2271" i="1"/>
  <c r="H2272" i="1"/>
  <c r="H2273" i="1"/>
  <c r="H2284" i="1"/>
  <c r="H2285" i="1"/>
  <c r="H2286" i="1"/>
  <c r="H2297" i="1"/>
  <c r="H2298" i="1"/>
  <c r="H2299" i="1"/>
  <c r="H2310" i="1"/>
  <c r="H2311" i="1"/>
  <c r="H2312" i="1"/>
  <c r="H2323" i="1"/>
  <c r="H2324" i="1"/>
  <c r="H2325" i="1"/>
  <c r="H2336" i="1"/>
  <c r="H2337" i="1"/>
  <c r="H2338" i="1"/>
  <c r="H2349" i="1"/>
  <c r="H2350" i="1"/>
  <c r="H2351" i="1"/>
  <c r="H2362" i="1"/>
  <c r="H2363" i="1"/>
  <c r="H2364" i="1"/>
  <c r="H2375" i="1"/>
  <c r="H2376" i="1"/>
  <c r="H2377" i="1"/>
  <c r="H2388" i="1"/>
  <c r="H2389" i="1"/>
  <c r="H2390" i="1"/>
  <c r="H2401" i="1"/>
  <c r="H2402" i="1"/>
  <c r="H2403" i="1"/>
  <c r="H2414" i="1"/>
  <c r="H2415" i="1"/>
  <c r="H2416" i="1"/>
  <c r="H2427" i="1"/>
  <c r="H2428" i="1"/>
  <c r="H2429" i="1"/>
  <c r="H2440" i="1"/>
  <c r="H2441" i="1"/>
  <c r="H2442" i="1"/>
  <c r="H2453" i="1"/>
  <c r="H2454" i="1"/>
  <c r="H2455" i="1"/>
  <c r="H2466" i="1"/>
  <c r="H2467" i="1"/>
  <c r="H2468" i="1"/>
  <c r="H2479" i="1"/>
  <c r="H2480" i="1"/>
  <c r="H2481" i="1"/>
  <c r="H2492" i="1"/>
  <c r="H2493" i="1"/>
  <c r="H2494" i="1"/>
  <c r="N82" i="2" a="1"/>
  <c r="N128" i="2" a="1"/>
  <c r="N38" i="2" a="1"/>
  <c r="N163" i="2" a="1"/>
  <c r="N91" i="2" a="1"/>
  <c r="N19" i="2" a="1"/>
  <c r="N10" i="2" a="1"/>
  <c r="N126" i="2" a="1"/>
  <c r="N54" i="2" a="1"/>
  <c r="N46" i="2" a="1"/>
  <c r="N131" i="2" a="1"/>
  <c r="N59" i="2" a="1"/>
  <c r="N142" i="2" a="1"/>
  <c r="N165" i="2" a="1"/>
  <c r="N93" i="2" a="1"/>
  <c r="N21" i="2" a="1"/>
  <c r="B1262" i="2" a="1"/>
  <c r="M1262" i="2" a="1"/>
  <c r="M1261" i="2" a="1"/>
  <c r="F194" i="2" a="1"/>
  <c r="L188" i="2" a="1"/>
  <c r="E183" i="2" a="1"/>
  <c r="I1258" i="2" a="1"/>
  <c r="K1260" i="2" a="1"/>
  <c r="D193" i="2" a="1"/>
  <c r="J187" i="2" a="1"/>
  <c r="C182" i="2" a="1"/>
  <c r="I180" i="2" a="1"/>
  <c r="E169" i="2" a="1"/>
  <c r="M159" i="2" a="1"/>
  <c r="F154" i="2" a="1"/>
  <c r="L148" i="2" a="1"/>
  <c r="J182" i="2" a="1"/>
  <c r="K194" i="2" a="1"/>
  <c r="E178" i="2" a="1"/>
  <c r="C189" i="2" a="1"/>
  <c r="D176" i="2" a="1"/>
  <c r="K185" i="2" a="1"/>
  <c r="C173" i="2" a="1"/>
  <c r="E182" i="2" a="1"/>
  <c r="I171" i="2" a="1"/>
  <c r="J1257" i="2" a="1"/>
  <c r="E180" i="2" a="1"/>
  <c r="B169" i="2" a="1"/>
  <c r="C160" i="2" a="1"/>
  <c r="I154" i="2" a="1"/>
  <c r="B149" i="2" a="1"/>
  <c r="F184" i="2" a="1"/>
  <c r="H172" i="2" a="1"/>
  <c r="G1259" i="2" a="1"/>
  <c r="D180" i="2" a="1"/>
  <c r="L190" i="2" a="1"/>
  <c r="O175" i="2" a="1"/>
  <c r="M164" i="2" a="1"/>
  <c r="J164" i="2" a="1"/>
  <c r="J148" i="2" a="1"/>
  <c r="C168" i="2" a="1"/>
  <c r="F159" i="2" a="1"/>
  <c r="G144" i="2" a="1"/>
  <c r="N194" i="2" a="1"/>
  <c r="N188" i="2" a="1"/>
  <c r="N182" i="2" a="1"/>
  <c r="N176" i="2" a="1"/>
  <c r="N170" i="2" a="1"/>
  <c r="N98" i="2" a="1"/>
  <c r="N94" i="2" a="1"/>
  <c r="N133" i="2" a="1"/>
  <c r="N61" i="2" a="1"/>
  <c r="N130" i="2" a="1"/>
  <c r="N168" i="2" a="1"/>
  <c r="N96" i="2" a="1"/>
  <c r="N24" i="2" a="1"/>
  <c r="N173" i="2" a="1"/>
  <c r="N101" i="2" a="1"/>
  <c r="N29" i="2" a="1"/>
  <c r="N184" i="2" a="1"/>
  <c r="N135" i="2" a="1"/>
  <c r="N63" i="2" a="1"/>
  <c r="N32" i="2" a="1"/>
  <c r="K1259" i="2" a="1"/>
  <c r="I1260" i="2" a="1"/>
  <c r="I1259" i="2" a="1"/>
  <c r="B192" i="2" a="1"/>
  <c r="H186" i="2" a="1"/>
  <c r="L1261" i="2" a="1"/>
  <c r="E1261" i="2" a="1"/>
  <c r="G1258" i="2" a="1"/>
  <c r="M190" i="2" a="1"/>
  <c r="F185" i="2" a="1"/>
  <c r="G189" i="2" a="1"/>
  <c r="L175" i="2" a="1"/>
  <c r="K164" i="2" a="1"/>
  <c r="I157" i="2" a="1"/>
  <c r="B152" i="2" a="1"/>
  <c r="J192" i="2" a="1"/>
  <c r="L177" i="2" a="1"/>
  <c r="B187" i="2" a="1"/>
  <c r="K173" i="2" a="1"/>
  <c r="H182" i="2" a="1"/>
  <c r="J171" i="2" a="1"/>
  <c r="D179" i="2" a="1"/>
  <c r="D191" i="2" a="1"/>
  <c r="C178" i="2" a="1"/>
  <c r="B167" i="2" a="1"/>
  <c r="M188" i="2" a="1"/>
  <c r="I175" i="2" a="1"/>
  <c r="H164" i="2" a="1"/>
  <c r="L157" i="2" a="1"/>
  <c r="E152" i="2" a="1"/>
  <c r="E194" i="2" a="1"/>
  <c r="B179" i="2" a="1"/>
  <c r="O167" i="2" a="1"/>
  <c r="J188" i="2" a="1"/>
  <c r="H175" i="2" a="1"/>
  <c r="C184" i="2" a="1"/>
  <c r="G171" i="2" a="1"/>
  <c r="I189" i="2" a="1"/>
  <c r="M158" i="2" a="1"/>
  <c r="J144" i="2" a="1"/>
  <c r="D171" i="2" a="1"/>
  <c r="D152" i="2" a="1"/>
  <c r="E172" i="2" a="1"/>
  <c r="C152" i="2" a="1"/>
  <c r="J180" i="2" a="1"/>
  <c r="D169" i="2" a="1"/>
  <c r="F150" i="2" a="1"/>
  <c r="F167" i="2" a="1"/>
  <c r="E154" i="2" a="1"/>
  <c r="E181" i="2" a="1"/>
  <c r="F145" i="2" a="1"/>
  <c r="F170" i="2" a="1"/>
  <c r="E143" i="2" a="1"/>
  <c r="D168" i="2" a="1"/>
  <c r="F146" i="2" a="1"/>
  <c r="G178" i="2" a="1"/>
  <c r="H156" i="2" a="1"/>
  <c r="O154" i="2" a="1"/>
  <c r="J139" i="2" a="1"/>
  <c r="I128" i="2" a="1"/>
  <c r="E118" i="2" a="1"/>
  <c r="K112" i="2" a="1"/>
  <c r="D107" i="2" a="1"/>
  <c r="M144" i="2" a="1"/>
  <c r="E131" i="2" a="1"/>
  <c r="D120" i="2" a="1"/>
  <c r="O141" i="2" a="1"/>
  <c r="L162" i="2" a="1"/>
  <c r="B140" i="2" a="1"/>
  <c r="O159" i="2" a="1"/>
  <c r="F138" i="2" a="1"/>
  <c r="B153" i="2" a="1"/>
  <c r="E138" i="2" a="1"/>
  <c r="D127" i="2" a="1"/>
  <c r="I117" i="2" a="1"/>
  <c r="B112" i="2" a="1"/>
  <c r="H106" i="2" a="1"/>
  <c r="O100" i="2" a="1"/>
  <c r="J136" i="2" a="1"/>
  <c r="I121" i="2" a="1"/>
  <c r="M104" i="2" a="1"/>
  <c r="H93" i="2" a="1"/>
  <c r="G82" i="2" a="1"/>
  <c r="L75" i="2" a="1"/>
  <c r="E70" i="2" a="1"/>
  <c r="D128" i="2" a="1"/>
  <c r="G114" i="2" a="1"/>
  <c r="C131" i="2" a="1"/>
  <c r="O114" i="2" a="1"/>
  <c r="F124" i="2" a="1"/>
  <c r="O133" i="2" a="1"/>
  <c r="M119" i="2" a="1"/>
  <c r="C133" i="2" a="1"/>
  <c r="O139" i="2" a="1"/>
  <c r="L119" i="2" a="1"/>
  <c r="L101" i="2" a="1"/>
  <c r="K90" i="2" a="1"/>
  <c r="D80" i="2" a="1"/>
  <c r="C146" i="2" a="1"/>
  <c r="D124" i="2" a="1"/>
  <c r="H113" i="2" a="1"/>
  <c r="L124" i="2" a="1"/>
  <c r="N164" i="2" a="1"/>
  <c r="N92" i="2" a="1"/>
  <c r="N40" i="2" a="1"/>
  <c r="N127" i="2" a="1"/>
  <c r="N55" i="2" a="1"/>
  <c r="N100" i="2" a="1"/>
  <c r="N162" i="2" a="1"/>
  <c r="N90" i="2" a="1"/>
  <c r="N18" i="2" a="1"/>
  <c r="N167" i="2" a="1"/>
  <c r="N95" i="2" a="1"/>
  <c r="N23" i="2" a="1"/>
  <c r="N88" i="2" a="1"/>
  <c r="N129" i="2" a="1"/>
  <c r="N57" i="2" a="1"/>
  <c r="N14" i="2" a="1"/>
  <c r="E1259" i="2" a="1"/>
  <c r="C1260" i="2" a="1"/>
  <c r="C1259" i="2" a="1"/>
  <c r="I191" i="2" a="1"/>
  <c r="B186" i="2" a="1"/>
  <c r="F1261" i="2" a="1"/>
  <c r="L1260" i="2" a="1"/>
  <c r="O1257" i="2" a="1"/>
  <c r="G190" i="2" a="1"/>
  <c r="M184" i="2" a="1"/>
  <c r="E188" i="2" a="1"/>
  <c r="L174" i="2" a="1"/>
  <c r="K163" i="2" a="1"/>
  <c r="C157" i="2" a="1"/>
  <c r="I151" i="2" a="1"/>
  <c r="H191" i="2" a="1"/>
  <c r="E177" i="2" a="1"/>
  <c r="M185" i="2" a="1"/>
  <c r="K172" i="2" a="1"/>
  <c r="J181" i="2" a="1"/>
  <c r="H193" i="2" a="1"/>
  <c r="J178" i="2" a="1"/>
  <c r="B190" i="2" a="1"/>
  <c r="C177" i="2" a="1"/>
  <c r="B166" i="2" a="1"/>
  <c r="K187" i="2" a="1"/>
  <c r="I174" i="2" a="1"/>
  <c r="H163" i="2" a="1"/>
  <c r="F157" i="2" a="1"/>
  <c r="L151" i="2" a="1"/>
  <c r="C192" i="2" a="1"/>
  <c r="B178" i="2" a="1"/>
  <c r="O166" i="2" a="1"/>
  <c r="I187" i="2" a="1"/>
  <c r="O174" i="2" a="1"/>
  <c r="O181" i="2" a="1"/>
  <c r="G170" i="2" a="1"/>
  <c r="O182" i="2" a="1"/>
  <c r="E157" i="2" a="1"/>
  <c r="G143" i="2" a="1"/>
  <c r="G169" i="2" a="1"/>
  <c r="L149" i="2" a="1"/>
  <c r="F169" i="2" a="1"/>
  <c r="G151" i="2" a="1"/>
  <c r="F174" i="2" a="1"/>
  <c r="G167" i="2" a="1"/>
  <c r="O147" i="2" a="1"/>
  <c r="I166" i="2" a="1"/>
  <c r="J152" i="2" a="1"/>
  <c r="F173" i="2" a="1"/>
  <c r="E144" i="2" a="1"/>
  <c r="F168" i="2" a="1"/>
  <c r="F142" i="2" a="1"/>
  <c r="J166" i="2" a="1"/>
  <c r="C144" i="2" a="1"/>
  <c r="G166" i="2" a="1"/>
  <c r="D155" i="2" a="1"/>
  <c r="K153" i="2" a="1"/>
  <c r="O137" i="2" a="1"/>
  <c r="M126" i="2" a="1"/>
  <c r="L117" i="2" a="1"/>
  <c r="E112" i="2" a="1"/>
  <c r="G188" i="2" a="1"/>
  <c r="L143" i="2" a="1"/>
  <c r="K130" i="2" a="1"/>
  <c r="J119" i="2" a="1"/>
  <c r="F141" i="2" a="1"/>
  <c r="I161" i="2" a="1"/>
  <c r="H139" i="2" a="1"/>
  <c r="J158" i="2" a="1"/>
  <c r="L137" i="2" a="1"/>
  <c r="M148" i="2" a="1"/>
  <c r="I136" i="2" a="1"/>
  <c r="H125" i="2" a="1"/>
  <c r="C117" i="2" a="1"/>
  <c r="I111" i="2" a="1"/>
  <c r="B106" i="2" a="1"/>
  <c r="H100" i="2" a="1"/>
  <c r="G134" i="2" a="1"/>
  <c r="M120" i="2" a="1"/>
  <c r="D103" i="2" a="1"/>
  <c r="H92" i="2" a="1"/>
  <c r="G81" i="2" a="1"/>
  <c r="F75" i="2" a="1"/>
  <c r="L69" i="2" a="1"/>
  <c r="H127" i="2" a="1"/>
  <c r="L113" i="2" a="1"/>
  <c r="F130" i="2" a="1"/>
  <c r="K168" i="2" a="1"/>
  <c r="J123" i="2" a="1"/>
  <c r="D133" i="2" a="1"/>
  <c r="I118" i="2" a="1"/>
  <c r="F132" i="2" a="1"/>
  <c r="K137" i="2" a="1"/>
  <c r="M117" i="2" a="1"/>
  <c r="E101" i="2" a="1"/>
  <c r="K89" i="2" a="1"/>
  <c r="K79" i="2" a="1"/>
  <c r="D142" i="2" a="1"/>
  <c r="J122" i="2" a="1"/>
  <c r="M112" i="2" a="1"/>
  <c r="B124" i="2" a="1"/>
  <c r="N158" i="2" a="1"/>
  <c r="N152" i="2" a="1"/>
  <c r="N80" i="2" a="1"/>
  <c r="N146" i="2" a="1"/>
  <c r="N74" i="2" a="1"/>
  <c r="N140" i="2" a="1"/>
  <c r="N56" i="2" a="1"/>
  <c r="N175" i="2" a="1"/>
  <c r="N103" i="2" a="1"/>
  <c r="N31" i="2" a="1"/>
  <c r="N118" i="2" a="1"/>
  <c r="N138" i="2" a="1"/>
  <c r="N66" i="2" a="1"/>
  <c r="N124" i="2" a="1"/>
  <c r="N143" i="2" a="1"/>
  <c r="N71" i="2" a="1"/>
  <c r="N190" i="2" a="1"/>
  <c r="N177" i="2" a="1"/>
  <c r="N105" i="2" a="1"/>
  <c r="N33" i="2" a="1"/>
  <c r="O1262" i="2" a="1"/>
  <c r="G1257" i="2" a="1"/>
  <c r="L1262" i="2" a="1"/>
  <c r="E1257" i="2" a="1"/>
  <c r="K189" i="2" a="1"/>
  <c r="D184" i="2" a="1"/>
  <c r="H1259" i="2" a="1"/>
  <c r="J1261" i="2" a="1"/>
  <c r="C194" i="2" a="1"/>
  <c r="I188" i="2" a="1"/>
  <c r="B183" i="2" a="1"/>
  <c r="K182" i="2" a="1"/>
  <c r="E171" i="2" a="1"/>
  <c r="L160" i="2" a="1"/>
  <c r="E155" i="2" a="1"/>
  <c r="K149" i="2" a="1"/>
  <c r="O185" i="2" a="1"/>
  <c r="E173" i="2" a="1"/>
  <c r="G180" i="2" a="1"/>
  <c r="G192" i="2" a="1"/>
  <c r="D178" i="2" a="1"/>
  <c r="O187" i="2" a="1"/>
  <c r="J174" i="2" a="1"/>
  <c r="H184" i="2" a="1"/>
  <c r="I173" i="2" a="1"/>
  <c r="H162" i="2" a="1"/>
  <c r="D182" i="2" a="1"/>
  <c r="B171" i="2" a="1"/>
  <c r="B161" i="2" a="1"/>
  <c r="H155" i="2" a="1"/>
  <c r="O149" i="2" a="1"/>
  <c r="I186" i="2" a="1"/>
  <c r="H174" i="2" a="1"/>
  <c r="G163" i="2" a="1"/>
  <c r="B182" i="2" a="1"/>
  <c r="B193" i="2" a="1"/>
  <c r="O177" i="2" a="1"/>
  <c r="M166" i="2" a="1"/>
  <c r="F166" i="2" a="1"/>
  <c r="K151" i="2" a="1"/>
  <c r="J170" i="2" a="1"/>
  <c r="M160" i="2" a="1"/>
  <c r="E146" i="2" a="1"/>
  <c r="I162" i="2" a="1"/>
  <c r="D146" i="2" a="1"/>
  <c r="K191" i="2" a="1"/>
  <c r="B159" i="2" a="1"/>
  <c r="D144" i="2" a="1"/>
  <c r="D162" i="2" a="1"/>
  <c r="E147" i="2" a="1"/>
  <c r="C161" i="2" a="1"/>
  <c r="J137" i="2" a="1"/>
  <c r="H159" i="2" a="1"/>
  <c r="E139" i="2" a="1"/>
  <c r="G155" i="2" a="1"/>
  <c r="F140" i="2" a="1"/>
  <c r="I156" i="2" a="1"/>
  <c r="L167" i="2" a="1"/>
  <c r="O144" i="2" a="1"/>
  <c r="J134" i="2" a="1"/>
  <c r="I123" i="2" a="1"/>
  <c r="O115" i="2" a="1"/>
  <c r="G110" i="2" a="1"/>
  <c r="I153" i="2" a="1"/>
  <c r="H138" i="2" a="1"/>
  <c r="G127" i="2" a="1"/>
  <c r="I167" i="2" a="1"/>
  <c r="F137" i="2" a="1"/>
  <c r="L146" i="2" a="1"/>
  <c r="D136" i="2" a="1"/>
  <c r="M151" i="2" a="1"/>
  <c r="L181" i="2" a="1"/>
  <c r="F143" i="2" a="1"/>
  <c r="E133" i="2" a="1"/>
  <c r="D122" i="2" a="1"/>
  <c r="E115" i="2" a="1"/>
  <c r="K109" i="2" a="1"/>
  <c r="D104" i="2" a="1"/>
  <c r="J98" i="2" a="1"/>
  <c r="D131" i="2" a="1"/>
  <c r="C115" i="2" a="1"/>
  <c r="M99" i="2" a="1"/>
  <c r="O88" i="2" a="1"/>
  <c r="B79" i="2" a="1"/>
  <c r="H73" i="2" a="1"/>
  <c r="G154" i="2" a="1"/>
  <c r="H124" i="2" a="1"/>
  <c r="O143" i="2" a="1"/>
  <c r="J126" i="2" a="1"/>
  <c r="I140" i="2" a="1"/>
  <c r="G117" i="2" a="1"/>
  <c r="H129" i="2" a="1"/>
  <c r="M114" i="2" a="1"/>
  <c r="H126" i="2" a="1"/>
  <c r="J128" i="2" a="1"/>
  <c r="H110" i="2" a="1"/>
  <c r="O97" i="2" a="1"/>
  <c r="D86" i="2" a="1"/>
  <c r="M77" i="2" a="1"/>
  <c r="B133" i="2" a="1"/>
  <c r="K119" i="2" a="1"/>
  <c r="E135" i="2" a="1"/>
  <c r="K117" i="2" a="1"/>
  <c r="M129" i="2" a="1"/>
  <c r="L112" i="2" a="1"/>
  <c r="J95" i="2" a="1"/>
  <c r="I84" i="2" a="1"/>
  <c r="L132" i="2" a="1"/>
  <c r="J117" i="2" a="1"/>
  <c r="N26" i="2" a="1"/>
  <c r="N134" i="2" a="1"/>
  <c r="N50" i="2" a="1"/>
  <c r="N169" i="2" a="1"/>
  <c r="N97" i="2" a="1"/>
  <c r="N25" i="2" a="1"/>
  <c r="N58" i="2" a="1"/>
  <c r="N132" i="2" a="1"/>
  <c r="N60" i="2" a="1"/>
  <c r="N70" i="2" a="1"/>
  <c r="N137" i="2" a="1"/>
  <c r="N65" i="2" a="1"/>
  <c r="N154" i="2" a="1"/>
  <c r="N171" i="2" a="1"/>
  <c r="N99" i="2" a="1"/>
  <c r="N27" i="2" a="1"/>
  <c r="H1262" i="2" a="1"/>
  <c r="O194" i="2" a="1"/>
  <c r="F1262" i="2" a="1"/>
  <c r="L194" i="2" a="1"/>
  <c r="E189" i="2" a="1"/>
  <c r="K183" i="2" a="1"/>
  <c r="B1259" i="2" a="1"/>
  <c r="D1261" i="2" a="1"/>
  <c r="J193" i="2" a="1"/>
  <c r="C188" i="2" a="1"/>
  <c r="I182" i="2" a="1"/>
  <c r="D181" i="2" a="1"/>
  <c r="E170" i="2" a="1"/>
  <c r="F160" i="2" a="1"/>
  <c r="L154" i="2" a="1"/>
  <c r="E149" i="2" a="1"/>
  <c r="L183" i="2" a="1"/>
  <c r="E1258" i="2" a="1"/>
  <c r="E179" i="2" a="1"/>
  <c r="E190" i="2" a="1"/>
  <c r="D177" i="2" a="1"/>
  <c r="L186" i="2" a="1"/>
  <c r="J173" i="2" a="1"/>
  <c r="G183" i="2" a="1"/>
  <c r="I172" i="2" a="1"/>
  <c r="M1259" i="2" a="1"/>
  <c r="H181" i="2" a="1"/>
  <c r="B170" i="2" a="1"/>
  <c r="I160" i="2" a="1"/>
  <c r="B155" i="2" a="1"/>
  <c r="H149" i="2" a="1"/>
  <c r="G185" i="2" a="1"/>
  <c r="H173" i="2" a="1"/>
  <c r="G162" i="2" a="1"/>
  <c r="F181" i="2" a="1"/>
  <c r="M191" i="2" a="1"/>
  <c r="O176" i="2" a="1"/>
  <c r="M165" i="2" a="1"/>
  <c r="I165" i="2" a="1"/>
  <c r="F149" i="2" a="1"/>
  <c r="K169" i="2" a="1"/>
  <c r="D160" i="2" a="1"/>
  <c r="B145" i="2" a="1"/>
  <c r="J161" i="2" a="1"/>
  <c r="I145" i="2" a="1"/>
  <c r="B185" i="2" a="1"/>
  <c r="F158" i="2" a="1"/>
  <c r="K190" i="2" a="1"/>
  <c r="F161" i="2" a="1"/>
  <c r="I146" i="2" a="1"/>
  <c r="I159" i="2" a="1"/>
  <c r="C137" i="2" a="1"/>
  <c r="C158" i="2" a="1"/>
  <c r="K138" i="2" a="1"/>
  <c r="O153" i="2" a="1"/>
  <c r="J138" i="2" a="1"/>
  <c r="I190" i="2" a="1"/>
  <c r="D166" i="2" a="1"/>
  <c r="M143" i="2" a="1"/>
  <c r="C134" i="2" a="1"/>
  <c r="B123" i="2" a="1"/>
  <c r="H115" i="2" a="1"/>
  <c r="O109" i="2" a="1"/>
  <c r="F152" i="2" a="1"/>
  <c r="L136" i="2" a="1"/>
  <c r="K125" i="2" a="1"/>
  <c r="C166" i="2" a="1"/>
  <c r="J135" i="2" a="1"/>
  <c r="K145" i="2" a="1"/>
  <c r="H134" i="2" a="1"/>
  <c r="D149" i="2" a="1"/>
  <c r="M173" i="2" a="1"/>
  <c r="G142" i="2" a="1"/>
  <c r="K132" i="2" a="1"/>
  <c r="J121" i="2" a="1"/>
  <c r="L114" i="2" a="1"/>
  <c r="E109" i="2" a="1"/>
  <c r="K103" i="2" a="1"/>
  <c r="D98" i="2" a="1"/>
  <c r="O128" i="2" a="1"/>
  <c r="E113" i="2" a="1"/>
  <c r="F99" i="2" a="1"/>
  <c r="O87" i="2" a="1"/>
  <c r="I78" i="2" a="1"/>
  <c r="B73" i="2" a="1"/>
  <c r="G148" i="2" a="1"/>
  <c r="E122" i="2" a="1"/>
  <c r="M140" i="2" a="1"/>
  <c r="K123" i="2" a="1"/>
  <c r="K131" i="2" a="1"/>
  <c r="I115" i="2" a="1"/>
  <c r="K128" i="2" a="1"/>
  <c r="G152" i="2" a="1"/>
  <c r="E124" i="2" a="1"/>
  <c r="M127" i="2" a="1"/>
  <c r="J108" i="2" a="1"/>
  <c r="E96" i="2" a="1"/>
  <c r="D85" i="2" a="1"/>
  <c r="G77" i="2" a="1"/>
  <c r="E132" i="2" a="1"/>
  <c r="B119" i="2" a="1"/>
  <c r="M132" i="2" a="1"/>
  <c r="M115" i="2" a="1"/>
  <c r="D129" i="2" a="1"/>
  <c r="O110" i="2" a="1"/>
  <c r="C95" i="2" a="1"/>
  <c r="B84" i="2" a="1"/>
  <c r="I130" i="2" a="1"/>
  <c r="B117" i="2" a="1"/>
  <c r="O104" i="2" a="1"/>
  <c r="I94" i="2" a="1"/>
  <c r="N122" i="2" a="1"/>
  <c r="N181" i="2" a="1"/>
  <c r="N49" i="2" a="1"/>
  <c r="N180" i="2" a="1"/>
  <c r="N48" i="2" a="1"/>
  <c r="N155" i="2" a="1"/>
  <c r="N35" i="2" a="1"/>
  <c r="N153" i="2" a="1"/>
  <c r="N39" i="2" a="1"/>
  <c r="L1258" i="2" a="1"/>
  <c r="H1260" i="2" a="1"/>
  <c r="F188" i="2" a="1"/>
  <c r="G1260" i="2" a="1"/>
  <c r="M1258" i="2" a="1"/>
  <c r="K186" i="2" a="1"/>
  <c r="M183" i="2" a="1"/>
  <c r="K162" i="2" a="1"/>
  <c r="O152" i="2" a="1"/>
  <c r="K181" i="2" a="1"/>
  <c r="J183" i="2" a="1"/>
  <c r="I183" i="2" a="1"/>
  <c r="G182" i="2" a="1"/>
  <c r="J185" i="2" a="1"/>
  <c r="B165" i="2" a="1"/>
  <c r="I177" i="2" a="1"/>
  <c r="J159" i="2" a="1"/>
  <c r="M150" i="2" a="1"/>
  <c r="I179" i="2" a="1"/>
  <c r="C193" i="2" a="1"/>
  <c r="F1257" i="2" a="1"/>
  <c r="M169" i="2" a="1"/>
  <c r="G160" i="2" a="1"/>
  <c r="O193" i="2" a="1"/>
  <c r="E148" i="2" a="1"/>
  <c r="C156" i="2" a="1"/>
  <c r="D170" i="2" a="1"/>
  <c r="L152" i="2" a="1"/>
  <c r="C163" i="2" a="1"/>
  <c r="M142" i="2" a="1"/>
  <c r="D138" i="2" a="1"/>
  <c r="H151" i="2" a="1"/>
  <c r="K156" i="2" a="1"/>
  <c r="F135" i="2" a="1"/>
  <c r="J169" i="2" a="1"/>
  <c r="L140" i="2" a="1"/>
  <c r="C124" i="2" a="1"/>
  <c r="J113" i="2" a="1"/>
  <c r="E156" i="2" a="1"/>
  <c r="H133" i="2" a="1"/>
  <c r="F171" i="2" a="1"/>
  <c r="C169" i="2" a="1"/>
  <c r="K136" i="2" a="1"/>
  <c r="D141" i="2" a="1"/>
  <c r="H144" i="2" a="1"/>
  <c r="E128" i="2" a="1"/>
  <c r="K115" i="2" a="1"/>
  <c r="G107" i="2" a="1"/>
  <c r="C99" i="2" a="1"/>
  <c r="C123" i="2" a="1"/>
  <c r="G100" i="2" a="1"/>
  <c r="G84" i="2" a="1"/>
  <c r="O73" i="2" a="1"/>
  <c r="G130" i="2" a="1"/>
  <c r="K170" i="2" a="1"/>
  <c r="J118" i="2" a="1"/>
  <c r="E119" i="2" a="1"/>
  <c r="C122" i="2" a="1"/>
  <c r="G129" i="2" a="1"/>
  <c r="G123" i="2" a="1"/>
  <c r="H98" i="2" a="1"/>
  <c r="J81" i="2" a="1"/>
  <c r="K133" i="2" a="1"/>
  <c r="F115" i="2" a="1"/>
  <c r="C121" i="2" a="1"/>
  <c r="D126" i="2" a="1"/>
  <c r="C106" i="2" a="1"/>
  <c r="I89" i="2" a="1"/>
  <c r="O136" i="2" a="1"/>
  <c r="N116" i="2" a="1"/>
  <c r="N157" i="2" a="1"/>
  <c r="N43" i="2" a="1"/>
  <c r="N174" i="2" a="1"/>
  <c r="N42" i="2" a="1"/>
  <c r="N149" i="2" a="1"/>
  <c r="N17" i="2" a="1"/>
  <c r="N147" i="2" a="1"/>
  <c r="N15" i="2" a="1"/>
  <c r="F1258" i="2" a="1"/>
  <c r="B1260" i="2" a="1"/>
  <c r="M187" i="2" a="1"/>
  <c r="O1259" i="2" a="1"/>
  <c r="H1257" i="2" a="1"/>
  <c r="E186" i="2" a="1"/>
  <c r="F179" i="2" a="1"/>
  <c r="K161" i="2" a="1"/>
  <c r="H152" i="2" a="1"/>
  <c r="H180" i="2" a="1"/>
  <c r="C181" i="2" a="1"/>
  <c r="B181" i="2" a="1"/>
  <c r="O180" i="2" a="1"/>
  <c r="I181" i="2" a="1"/>
  <c r="B164" i="2" a="1"/>
  <c r="I176" i="2" a="1"/>
  <c r="D159" i="2" a="1"/>
  <c r="G150" i="2" a="1"/>
  <c r="B177" i="2" a="1"/>
  <c r="O191" i="2" a="1"/>
  <c r="J189" i="2" a="1"/>
  <c r="M168" i="2" a="1"/>
  <c r="K159" i="2" a="1"/>
  <c r="E187" i="2" a="1"/>
  <c r="M146" i="2" a="1"/>
  <c r="H154" i="2" a="1"/>
  <c r="O179" i="2" a="1"/>
  <c r="O151" i="2" a="1"/>
  <c r="J160" i="2" a="1"/>
  <c r="D1257" i="2" a="1"/>
  <c r="G135" i="2" a="1"/>
  <c r="D145" i="2" a="1"/>
  <c r="I152" i="2" a="1"/>
  <c r="L134" i="2" a="1"/>
  <c r="E163" i="2" a="1"/>
  <c r="D140" i="2" a="1"/>
  <c r="F121" i="2" a="1"/>
  <c r="D113" i="2" a="1"/>
  <c r="L150" i="2" a="1"/>
  <c r="O132" i="2" a="1"/>
  <c r="I164" i="2" a="1"/>
  <c r="G164" i="2" a="1"/>
  <c r="F175" i="2" a="1"/>
  <c r="M138" i="2" a="1"/>
  <c r="K141" i="2" a="1"/>
  <c r="K127" i="2" a="1"/>
  <c r="F114" i="2" a="1"/>
  <c r="O106" i="2" a="1"/>
  <c r="K97" i="2" a="1"/>
  <c r="F122" i="2" a="1"/>
  <c r="J97" i="2" a="1"/>
  <c r="G83" i="2" a="1"/>
  <c r="I72" i="2" a="1"/>
  <c r="K129" i="2" a="1"/>
  <c r="I138" i="2" a="1"/>
  <c r="L116" i="2" a="1"/>
  <c r="K113" i="2" a="1"/>
  <c r="G121" i="2" a="1"/>
  <c r="H123" i="2" a="1"/>
  <c r="H120" i="2" a="1"/>
  <c r="E95" i="2" a="1"/>
  <c r="J80" i="2" a="1"/>
  <c r="N110" i="2" a="1"/>
  <c r="N151" i="2" a="1"/>
  <c r="N37" i="2" a="1"/>
  <c r="N156" i="2" a="1"/>
  <c r="N36" i="2" a="1"/>
  <c r="N125" i="2" a="1"/>
  <c r="N11" i="2" a="1"/>
  <c r="N141" i="2" a="1"/>
  <c r="N9" i="2" a="1"/>
  <c r="M1257" i="2" a="1"/>
  <c r="J1258" i="2" a="1"/>
  <c r="G187" i="2" a="1"/>
  <c r="C1258" i="2" a="1"/>
  <c r="B1257" i="2" a="1"/>
  <c r="L185" i="2" a="1"/>
  <c r="F178" i="2" a="1"/>
  <c r="E161" i="2" a="1"/>
  <c r="C151" i="2" a="1"/>
  <c r="M179" i="2" a="1"/>
  <c r="K177" i="2" a="1"/>
  <c r="L179" i="2" a="1"/>
  <c r="F180" i="2" a="1"/>
  <c r="M180" i="2" a="1"/>
  <c r="B163" i="2" a="1"/>
  <c r="B174" i="2" a="1"/>
  <c r="K158" i="2" a="1"/>
  <c r="I148" i="2" a="1"/>
  <c r="B176" i="2" a="1"/>
  <c r="L189" i="2" a="1"/>
  <c r="H187" i="2" a="1"/>
  <c r="M167" i="2" a="1"/>
  <c r="M154" i="2" a="1"/>
  <c r="M177" i="2" a="1"/>
  <c r="D143" i="2" a="1"/>
  <c r="I150" i="2" a="1"/>
  <c r="M176" i="2" a="1"/>
  <c r="J146" i="2" a="1"/>
  <c r="L159" i="2" a="1"/>
  <c r="G168" i="2" a="1"/>
  <c r="M134" i="2" a="1"/>
  <c r="B141" i="2" a="1"/>
  <c r="E151" i="2" a="1"/>
  <c r="B162" i="2" a="1"/>
  <c r="L161" i="2" a="1"/>
  <c r="G137" i="2" a="1"/>
  <c r="L120" i="2" a="1"/>
  <c r="L111" i="2" a="1"/>
  <c r="G149" i="2" a="1"/>
  <c r="D130" i="2" a="1"/>
  <c r="E160" i="2" a="1"/>
  <c r="L158" i="2" a="1"/>
  <c r="O170" i="2" a="1"/>
  <c r="C136" i="2" a="1"/>
  <c r="C141" i="2" a="1"/>
  <c r="O124" i="2" a="1"/>
  <c r="M113" i="2" a="1"/>
  <c r="I105" i="2" a="1"/>
  <c r="E97" i="2" a="1"/>
  <c r="C120" i="2" a="1"/>
  <c r="C97" i="2" a="1"/>
  <c r="G80" i="2" a="1"/>
  <c r="C72" i="2" a="1"/>
  <c r="K126" i="2" a="1"/>
  <c r="F136" i="2" a="1"/>
  <c r="C153" i="2" a="1"/>
  <c r="C167" i="2" a="1"/>
  <c r="O117" i="2" a="1"/>
  <c r="L122" i="2" a="1"/>
  <c r="N104" i="2" a="1"/>
  <c r="N145" i="2" a="1"/>
  <c r="N13" i="2" a="1"/>
  <c r="N150" i="2" a="1"/>
  <c r="N30" i="2" a="1"/>
  <c r="N119" i="2" a="1"/>
  <c r="N5" i="2" a="1"/>
  <c r="N123" i="2" a="1"/>
  <c r="N68" i="2" a="1"/>
  <c r="G1262" i="2" a="1"/>
  <c r="D1258" i="2" a="1"/>
  <c r="O186" i="2" a="1"/>
  <c r="J1262" i="2" a="1"/>
  <c r="I194" i="2" a="1"/>
  <c r="G184" i="2" a="1"/>
  <c r="F177" i="2" a="1"/>
  <c r="G159" i="2" a="1"/>
  <c r="J150" i="2" a="1"/>
  <c r="L178" i="2" a="1"/>
  <c r="K176" i="2" a="1"/>
  <c r="K178" i="2" a="1"/>
  <c r="J177" i="2" a="1"/>
  <c r="K179" i="2" a="1"/>
  <c r="G194" i="2" a="1"/>
  <c r="B173" i="2" a="1"/>
  <c r="E158" i="2" a="1"/>
  <c r="C148" i="2" a="1"/>
  <c r="B175" i="2" a="1"/>
  <c r="G186" i="2" a="1"/>
  <c r="F186" i="2" a="1"/>
  <c r="F164" i="2" a="1"/>
  <c r="D154" i="2" a="1"/>
  <c r="F172" i="2" a="1"/>
  <c r="I142" i="2" a="1"/>
  <c r="O148" i="2" a="1"/>
  <c r="M171" i="2" a="1"/>
  <c r="B146" i="2" a="1"/>
  <c r="D158" i="2" a="1"/>
  <c r="F165" i="2" a="1"/>
  <c r="F134" i="2" a="1"/>
  <c r="G140" i="2" a="1"/>
  <c r="B150" i="2" a="1"/>
  <c r="K160" i="2" a="1"/>
  <c r="C159" i="2" a="1"/>
  <c r="M136" i="2" a="1"/>
  <c r="E120" i="2" a="1"/>
  <c r="F111" i="2" a="1"/>
  <c r="D148" i="2" a="1"/>
  <c r="H128" i="2" a="1"/>
  <c r="K150" i="2" a="1"/>
  <c r="G157" i="2" a="1"/>
  <c r="L168" i="2" a="1"/>
  <c r="I135" i="2" a="1"/>
  <c r="H140" i="2" a="1"/>
  <c r="G124" i="2" a="1"/>
  <c r="G113" i="2" a="1"/>
  <c r="C105" i="2" a="1"/>
  <c r="L96" i="2" a="1"/>
  <c r="L118" i="2" a="1"/>
  <c r="I96" i="2" a="1"/>
  <c r="O79" i="2" a="1"/>
  <c r="J71" i="2" a="1"/>
  <c r="O125" i="2" a="1"/>
  <c r="D134" i="2" a="1"/>
  <c r="K147" i="2" a="1"/>
  <c r="D147" i="2" a="1"/>
  <c r="K116" i="2" a="1"/>
  <c r="B122" i="2" a="1"/>
  <c r="N86" i="2" a="1"/>
  <c r="N139" i="2" a="1"/>
  <c r="N7" i="2" a="1"/>
  <c r="N144" i="2" a="1"/>
  <c r="N12" i="2" a="1"/>
  <c r="N113" i="2" a="1"/>
  <c r="N136" i="2" a="1"/>
  <c r="N117" i="2" a="1"/>
  <c r="N44" i="2" a="1"/>
  <c r="O1261" i="2" a="1"/>
  <c r="K1257" i="2" a="1"/>
  <c r="I185" i="2" a="1"/>
  <c r="D1262" i="2" a="1"/>
  <c r="K192" i="2" a="1"/>
  <c r="O183" i="2" a="1"/>
  <c r="L176" i="2" a="1"/>
  <c r="O158" i="2" a="1"/>
  <c r="D150" i="2" a="1"/>
  <c r="E176" i="2" a="1"/>
  <c r="K175" i="2" a="1"/>
  <c r="D175" i="2" a="1"/>
  <c r="J176" i="2" a="1"/>
  <c r="C179" i="2" a="1"/>
  <c r="E193" i="2" a="1"/>
  <c r="B172" i="2" a="1"/>
  <c r="M156" i="2" a="1"/>
  <c r="J147" i="2" a="1"/>
  <c r="H171" i="2" a="1"/>
  <c r="E184" i="2" a="1"/>
  <c r="E185" i="2" a="1"/>
  <c r="F163" i="2" a="1"/>
  <c r="F153" i="2" a="1"/>
  <c r="J168" i="2" a="1"/>
  <c r="M192" i="2" a="1"/>
  <c r="G147" i="2" a="1"/>
  <c r="M170" i="2" a="1"/>
  <c r="L144" i="2" a="1"/>
  <c r="L155" i="2" a="1"/>
  <c r="L163" i="2" a="1"/>
  <c r="C1257" i="2" a="1"/>
  <c r="L139" i="2" a="1"/>
  <c r="H148" i="2" a="1"/>
  <c r="O157" i="2" a="1"/>
  <c r="M157" i="2" a="1"/>
  <c r="D135" i="2" a="1"/>
  <c r="D119" i="2" a="1"/>
  <c r="M110" i="2" a="1"/>
  <c r="O146" i="2" a="1"/>
  <c r="O127" i="2" a="1"/>
  <c r="B148" i="2" a="1"/>
  <c r="K154" i="2" a="1"/>
  <c r="D167" i="2" a="1"/>
  <c r="B135" i="2" a="1"/>
  <c r="F139" i="2" a="1"/>
  <c r="K122" i="2" a="1"/>
  <c r="O112" i="2" a="1"/>
  <c r="J104" i="2" a="1"/>
  <c r="F96" i="2" a="1"/>
  <c r="O116" i="2" a="1"/>
  <c r="H95" i="2" a="1"/>
  <c r="H79" i="2" a="1"/>
  <c r="D71" i="2" a="1"/>
  <c r="E125" i="2" a="1"/>
  <c r="I132" i="2" a="1"/>
  <c r="H143" i="2" a="1"/>
  <c r="C143" i="2" a="1"/>
  <c r="C116" i="2" a="1"/>
  <c r="J151" i="2" a="1"/>
  <c r="F112" i="2" a="1"/>
  <c r="K92" i="2" a="1"/>
  <c r="F78" i="2" a="1"/>
  <c r="L127" i="2" a="1"/>
  <c r="C142" i="2" a="1"/>
  <c r="G139" i="2" a="1"/>
  <c r="F120" i="2" a="1"/>
  <c r="I100" i="2" a="1"/>
  <c r="I85" i="2" a="1"/>
  <c r="O126" i="2" a="1"/>
  <c r="F113" i="2" a="1"/>
  <c r="O99" i="2" a="1"/>
  <c r="B89" i="2" a="1"/>
  <c r="C79" i="2" a="1"/>
  <c r="E104" i="2" a="1"/>
  <c r="K84" i="2" a="1"/>
  <c r="K68" i="2" a="1"/>
  <c r="K58" i="2" a="1"/>
  <c r="D53" i="2" a="1"/>
  <c r="J47" i="2" a="1"/>
  <c r="C42" i="2" a="1"/>
  <c r="M105" i="2" a="1"/>
  <c r="F85" i="2" a="1"/>
  <c r="J66" i="2" a="1"/>
  <c r="K106" i="2" a="1"/>
  <c r="J90" i="2" a="1"/>
  <c r="F109" i="2" a="1"/>
  <c r="B92" i="2" a="1"/>
  <c r="E108" i="2" a="1"/>
  <c r="E88" i="2" a="1"/>
  <c r="M71" i="2" a="1"/>
  <c r="H62" i="2" a="1"/>
  <c r="F55" i="2" a="1"/>
  <c r="L49" i="2" a="1"/>
  <c r="C126" i="2" a="1"/>
  <c r="D94" i="2" a="1"/>
  <c r="C77" i="2" a="1"/>
  <c r="O60" i="2" a="1"/>
  <c r="O98" i="2" a="1"/>
  <c r="E81" i="2" a="1"/>
  <c r="C70" i="2" a="1"/>
  <c r="G59" i="2" a="1"/>
  <c r="M53" i="2" a="1"/>
  <c r="F48" i="2" a="1"/>
  <c r="L42" i="2" a="1"/>
  <c r="F106" i="2" a="1"/>
  <c r="E87" i="2" a="1"/>
  <c r="G68" i="2" a="1"/>
  <c r="K111" i="2" a="1"/>
  <c r="E93" i="2" a="1"/>
  <c r="J111" i="2" a="1"/>
  <c r="D93" i="2" a="1"/>
  <c r="E105" i="2" a="1"/>
  <c r="C87" i="2" a="1"/>
  <c r="K72" i="2" a="1"/>
  <c r="E62" i="2" a="1"/>
  <c r="I55" i="2" a="1"/>
  <c r="B50" i="2" a="1"/>
  <c r="F95" i="2" a="1"/>
  <c r="N62" i="2" a="1"/>
  <c r="N121" i="2" a="1"/>
  <c r="N160" i="2" a="1"/>
  <c r="N120" i="2" a="1"/>
  <c r="N6" i="2" a="1"/>
  <c r="N107" i="2" a="1"/>
  <c r="N112" i="2" a="1"/>
  <c r="N111" i="2" a="1"/>
  <c r="N106" i="2" a="1"/>
  <c r="H1261" i="2" a="1"/>
  <c r="M193" i="2" a="1"/>
  <c r="C185" i="2" a="1"/>
  <c r="K1261" i="2" a="1"/>
  <c r="E192" i="2" a="1"/>
  <c r="H183" i="2" a="1"/>
  <c r="L173" i="2" a="1"/>
  <c r="H158" i="2" a="1"/>
  <c r="F148" i="2" a="1"/>
  <c r="E175" i="2" a="1"/>
  <c r="K174" i="2" a="1"/>
  <c r="D174" i="2" a="1"/>
  <c r="J175" i="2" a="1"/>
  <c r="C176" i="2" a="1"/>
  <c r="D192" i="2" a="1"/>
  <c r="H168" i="2" a="1"/>
  <c r="G156" i="2" a="1"/>
  <c r="I1257" i="2" a="1"/>
  <c r="H170" i="2" a="1"/>
  <c r="C183" i="2" a="1"/>
  <c r="K180" i="2" a="1"/>
  <c r="F162" i="2" a="1"/>
  <c r="L147" i="2" a="1"/>
  <c r="K167" i="2" a="1"/>
  <c r="G177" i="2" a="1"/>
  <c r="F144" i="2" a="1"/>
  <c r="C170" i="2" a="1"/>
  <c r="B184" i="2" a="1"/>
  <c r="C155" i="2" a="1"/>
  <c r="B157" i="2" a="1"/>
  <c r="B180" i="2" a="1"/>
  <c r="B137" i="2" a="1"/>
  <c r="F147" i="2" a="1"/>
  <c r="O171" i="2" a="1"/>
  <c r="F156" i="2" a="1"/>
  <c r="G132" i="2" a="1"/>
  <c r="K118" i="2" a="1"/>
  <c r="H109" i="2" a="1"/>
  <c r="M145" i="2" a="1"/>
  <c r="D125" i="2" a="1"/>
  <c r="L145" i="2" a="1"/>
  <c r="J143" i="2" a="1"/>
  <c r="L165" i="2" a="1"/>
  <c r="G165" i="2" a="1"/>
  <c r="L138" i="2" a="1"/>
  <c r="O119" i="2" a="1"/>
  <c r="H112" i="2" a="1"/>
  <c r="E103" i="2" a="1"/>
  <c r="M181" i="2" a="1"/>
  <c r="G111" i="2" a="1"/>
  <c r="H94" i="2" a="1"/>
  <c r="C78" i="2" a="1"/>
  <c r="K70" i="2" a="1"/>
  <c r="F119" i="2" a="1"/>
  <c r="L131" i="2" a="1"/>
  <c r="L128" i="2" a="1"/>
  <c r="E140" i="2" a="1"/>
  <c r="B147" i="2" a="1"/>
  <c r="J142" i="2" a="1"/>
  <c r="N20" i="2" a="1"/>
  <c r="N115" i="2" a="1"/>
  <c r="N148" i="2" a="1"/>
  <c r="N114" i="2" a="1"/>
  <c r="N172" i="2" a="1"/>
  <c r="N89" i="2" a="1"/>
  <c r="N64" i="2" a="1"/>
  <c r="N87" i="2" a="1"/>
  <c r="N4" i="2" a="1"/>
  <c r="B1261" i="2" a="1"/>
  <c r="G193" i="2" a="1"/>
  <c r="J184" i="2" a="1"/>
  <c r="F1260" i="2" a="1"/>
  <c r="L191" i="2" a="1"/>
  <c r="H1258" i="2" a="1"/>
  <c r="L172" i="2" a="1"/>
  <c r="B158" i="2" a="1"/>
  <c r="M147" i="2" a="1"/>
  <c r="E174" i="2" a="1"/>
  <c r="B1258" i="2" a="1"/>
  <c r="D173" i="2" a="1"/>
  <c r="C172" i="2" a="1"/>
  <c r="C175" i="2" a="1"/>
  <c r="B191" i="2" a="1"/>
  <c r="H167" i="2" a="1"/>
  <c r="O155" i="2" a="1"/>
  <c r="O190" i="2" a="1"/>
  <c r="H169" i="2" a="1"/>
  <c r="H179" i="2" a="1"/>
  <c r="C180" i="2" a="1"/>
  <c r="O1258" i="2" a="1"/>
  <c r="C147" i="2" a="1"/>
  <c r="E164" i="2" a="1"/>
  <c r="L166" i="2" a="1"/>
  <c r="K143" i="2" a="1"/>
  <c r="L164" i="2" a="1"/>
  <c r="G179" i="2" a="1"/>
  <c r="E150" i="2" a="1"/>
  <c r="M152" i="2" a="1"/>
  <c r="K166" i="2" a="1"/>
  <c r="H136" i="2" a="1"/>
  <c r="E142" i="2" a="1"/>
  <c r="I163" i="2" a="1"/>
  <c r="O150" i="2" a="1"/>
  <c r="M131" i="2" a="1"/>
  <c r="F117" i="2" a="1"/>
  <c r="B109" i="2" a="1"/>
  <c r="K140" i="2" a="1"/>
  <c r="J124" i="2" a="1"/>
  <c r="C140" i="2" a="1"/>
  <c r="K142" i="2" a="1"/>
  <c r="D157" i="2" a="1"/>
  <c r="C164" i="2" a="1"/>
  <c r="B136" i="2" a="1"/>
  <c r="G119" i="2" a="1"/>
  <c r="C111" i="2" a="1"/>
  <c r="L102" i="2" a="1"/>
  <c r="G133" i="2" a="1"/>
  <c r="I109" i="2" a="1"/>
  <c r="H91" i="2" a="1"/>
  <c r="J77" i="2" a="1"/>
  <c r="F69" i="2" a="1"/>
  <c r="C118" i="2" a="1"/>
  <c r="I129" i="2" a="1"/>
  <c r="C128" i="2" a="1"/>
  <c r="H132" i="2" a="1"/>
  <c r="B143" i="2" a="1"/>
  <c r="I131" i="2" a="1"/>
  <c r="E106" i="2" a="1"/>
  <c r="K88" i="2" a="1"/>
  <c r="H76" i="2" a="1"/>
  <c r="O121" i="2" a="1"/>
  <c r="E129" i="2" a="1"/>
  <c r="O134" i="2" a="1"/>
  <c r="F118" i="2" a="1"/>
  <c r="L97" i="2" a="1"/>
  <c r="B82" i="2" a="1"/>
  <c r="K124" i="2" a="1"/>
  <c r="N8" i="2" a="1"/>
  <c r="N109" i="2" a="1"/>
  <c r="N52" i="2" a="1"/>
  <c r="N108" i="2" a="1"/>
  <c r="N22" i="2" a="1"/>
  <c r="N83" i="2" a="1"/>
  <c r="N28" i="2" a="1"/>
  <c r="N81" i="2" a="1"/>
  <c r="N3" i="2" a="1"/>
  <c r="J1259" i="2" a="1"/>
  <c r="O192" i="2" a="1"/>
  <c r="L182" i="2" a="1"/>
  <c r="I1262" i="2" a="1"/>
  <c r="F191" i="2" a="1"/>
  <c r="L193" i="2" a="1"/>
  <c r="L171" i="2" a="1"/>
  <c r="J156" i="2" a="1"/>
  <c r="M194" i="2" a="1"/>
  <c r="I192" i="2" a="1"/>
  <c r="J194" i="2" a="1"/>
  <c r="J172" i="2" a="1"/>
  <c r="L1257" i="2" a="1"/>
  <c r="C174" i="2" a="1"/>
  <c r="J186" i="2" a="1"/>
  <c r="H166" i="2" a="1"/>
  <c r="C154" i="2" a="1"/>
  <c r="M189" i="2" a="1"/>
  <c r="O168" i="2" a="1"/>
  <c r="H178" i="2" a="1"/>
  <c r="O178" i="2" a="1"/>
  <c r="M175" i="2" a="1"/>
  <c r="H146" i="2" a="1"/>
  <c r="K157" i="2" a="1"/>
  <c r="C165" i="2" a="1"/>
  <c r="H142" i="2" a="1"/>
  <c r="E162" i="2" a="1"/>
  <c r="G176" i="2" a="1"/>
  <c r="I149" i="2" a="1"/>
  <c r="C150" i="2" a="1"/>
  <c r="E165" i="2" a="1"/>
  <c r="O135" i="2" a="1"/>
  <c r="I141" i="2" a="1"/>
  <c r="M161" i="2" a="1"/>
  <c r="J149" i="2" a="1"/>
  <c r="F131" i="2" a="1"/>
  <c r="M116" i="2" a="1"/>
  <c r="I108" i="2" a="1"/>
  <c r="I139" i="2" a="1"/>
  <c r="O122" i="2" a="1"/>
  <c r="G138" i="2" a="1"/>
  <c r="M141" i="2" a="1"/>
  <c r="B156" i="2" a="1"/>
  <c r="J162" i="2" a="1"/>
  <c r="H135" i="2" a="1"/>
  <c r="O118" i="2" a="1"/>
  <c r="J110" i="2" a="1"/>
  <c r="F102" i="2" a="1"/>
  <c r="J132" i="2" a="1"/>
  <c r="K107" i="2" a="1"/>
  <c r="O90" i="2" a="1"/>
  <c r="D77" i="2" a="1"/>
  <c r="M68" i="2" a="1"/>
  <c r="H117" i="2" a="1"/>
  <c r="M128" i="2" a="1"/>
  <c r="I126" i="2" a="1"/>
  <c r="O130" i="2" a="1"/>
  <c r="B138" i="2" a="1"/>
  <c r="M130" i="2" a="1"/>
  <c r="I104" i="2" a="1"/>
  <c r="D88" i="2" a="1"/>
  <c r="B76" i="2" a="1"/>
  <c r="N76" i="2" a="1"/>
  <c r="N85" i="2" a="1"/>
  <c r="N16" i="2" a="1"/>
  <c r="N102" i="2" a="1"/>
  <c r="N191" i="2" a="1"/>
  <c r="N77" i="2" a="1"/>
  <c r="N34" i="2" a="1"/>
  <c r="N75" i="2" a="1"/>
  <c r="I1261" i="2" a="1"/>
  <c r="D1259" i="2" a="1"/>
  <c r="H192" i="2" a="1"/>
  <c r="F182" i="2" a="1"/>
  <c r="C1262" i="2" a="1"/>
  <c r="O189" i="2" a="1"/>
  <c r="J191" i="2" a="1"/>
  <c r="E168" i="2" a="1"/>
  <c r="D156" i="2" a="1"/>
  <c r="K193" i="2" a="1"/>
  <c r="G191" i="2" a="1"/>
  <c r="I193" i="2" a="1"/>
  <c r="F192" i="2" a="1"/>
  <c r="H194" i="2" a="1"/>
  <c r="I170" i="2" a="1"/>
  <c r="H185" i="2" a="1"/>
  <c r="H165" i="2" a="1"/>
  <c r="J153" i="2" a="1"/>
  <c r="K188" i="2" a="1"/>
  <c r="O165" i="2" a="1"/>
  <c r="H177" i="2" a="1"/>
  <c r="G175" i="2" a="1"/>
  <c r="M172" i="2" a="1"/>
  <c r="E145" i="2" a="1"/>
  <c r="F155" i="2" a="1"/>
  <c r="D164" i="2" a="1"/>
  <c r="L192" i="2" a="1"/>
  <c r="G161" i="2" a="1"/>
  <c r="L170" i="2" a="1"/>
  <c r="K148" i="2" a="1"/>
  <c r="H147" i="2" a="1"/>
  <c r="O160" i="2" a="1"/>
  <c r="E134" i="2" a="1"/>
  <c r="O140" i="2" a="1"/>
  <c r="H160" i="2" a="1"/>
  <c r="O145" i="2" a="1"/>
  <c r="J129" i="2" a="1"/>
  <c r="G116" i="2" a="1"/>
  <c r="C108" i="2" a="1"/>
  <c r="B139" i="2" a="1"/>
  <c r="G122" i="2" a="1"/>
  <c r="M137" i="2" a="1"/>
  <c r="E141" i="2" a="1"/>
  <c r="E153" i="2" a="1"/>
  <c r="G158" i="2" a="1"/>
  <c r="L133" i="2" a="1"/>
  <c r="H118" i="2" a="1"/>
  <c r="D110" i="2" a="1"/>
  <c r="M101" i="2" a="1"/>
  <c r="O131" i="2" a="1"/>
  <c r="O105" i="2" a="1"/>
  <c r="O89" i="2" a="1"/>
  <c r="K76" i="2" a="1"/>
  <c r="M174" i="2" a="1"/>
  <c r="E116" i="2" a="1"/>
  <c r="F127" i="2" a="1"/>
  <c r="M125" i="2" a="1"/>
  <c r="E130" i="2" a="1"/>
  <c r="L135" i="2" a="1"/>
  <c r="F129" i="2" a="1"/>
  <c r="B104" i="2" a="1"/>
  <c r="D87" i="2" a="1"/>
  <c r="I75" i="2" a="1"/>
  <c r="N178" i="2" a="1"/>
  <c r="N79" i="2" a="1"/>
  <c r="N166" i="2" a="1"/>
  <c r="N84" i="2" a="1"/>
  <c r="N185" i="2" a="1"/>
  <c r="N53" i="2" a="1"/>
  <c r="N189" i="2" a="1"/>
  <c r="N69" i="2" a="1"/>
  <c r="C1261" i="2" a="1"/>
  <c r="K1258" i="2" a="1"/>
  <c r="C191" i="2" a="1"/>
  <c r="K1262" i="2" a="1"/>
  <c r="E1260" i="2" a="1"/>
  <c r="H189" i="2" a="1"/>
  <c r="H190" i="2" a="1"/>
  <c r="E167" i="2" a="1"/>
  <c r="K155" i="2" a="1"/>
  <c r="F189" i="2" a="1"/>
  <c r="F190" i="2" a="1"/>
  <c r="B188" i="2" a="1"/>
  <c r="E191" i="2" a="1"/>
  <c r="F193" i="2" a="1"/>
  <c r="I169" i="2" a="1"/>
  <c r="F183" i="2" a="1"/>
  <c r="O162" i="2" a="1"/>
  <c r="D153" i="2" a="1"/>
  <c r="D183" i="2" a="1"/>
  <c r="O164" i="2" a="1"/>
  <c r="H176" i="2" a="1"/>
  <c r="G174" i="2" a="1"/>
  <c r="L169" i="2" a="1"/>
  <c r="L142" i="2" a="1"/>
  <c r="J154" i="2" a="1"/>
  <c r="B160" i="2" a="1"/>
  <c r="D186" i="2" a="1"/>
  <c r="H157" i="2" a="1"/>
  <c r="O169" i="2" a="1"/>
  <c r="G145" i="2" a="1"/>
  <c r="G146" i="2" a="1"/>
  <c r="L156" i="2" a="1"/>
  <c r="B194" i="2" a="1"/>
  <c r="C138" i="2" a="1"/>
  <c r="E159" i="2" a="1"/>
  <c r="O142" i="2" a="1"/>
  <c r="C129" i="2" a="1"/>
  <c r="B115" i="2" a="1"/>
  <c r="J107" i="2" a="1"/>
  <c r="E136" i="2" a="1"/>
  <c r="M121" i="2" a="1"/>
  <c r="C135" i="2" a="1"/>
  <c r="J140" i="2" a="1"/>
  <c r="K146" i="2" a="1"/>
  <c r="J155" i="2" a="1"/>
  <c r="B131" i="2" a="1"/>
  <c r="B118" i="2" a="1"/>
  <c r="L108" i="2" a="1"/>
  <c r="G101" i="2" a="1"/>
  <c r="B126" i="2" a="1"/>
  <c r="G105" i="2" a="1"/>
  <c r="O86" i="2" a="1"/>
  <c r="E76" i="2" a="1"/>
  <c r="B144" i="2" a="1"/>
  <c r="J115" i="2" a="1"/>
  <c r="H121" i="2" a="1"/>
  <c r="C125" i="2" a="1"/>
  <c r="B128" i="2" a="1"/>
  <c r="M133" i="2" a="1"/>
  <c r="C127" i="2" a="1"/>
  <c r="N187" i="2" a="1"/>
  <c r="N67" i="2" a="1"/>
  <c r="N186" i="2" a="1"/>
  <c r="N72" i="2" a="1"/>
  <c r="N161" i="2" a="1"/>
  <c r="N41" i="2" a="1"/>
  <c r="N159" i="2" a="1"/>
  <c r="N45" i="2" a="1"/>
  <c r="D1260" i="2" a="1"/>
  <c r="O1260" i="2" a="1"/>
  <c r="D190" i="2" a="1"/>
  <c r="M1260" i="2" a="1"/>
  <c r="F1259" i="2" a="1"/>
  <c r="D187" i="2" a="1"/>
  <c r="O184" i="2" a="1"/>
  <c r="K165" i="2" a="1"/>
  <c r="G153" i="2" a="1"/>
  <c r="C187" i="2" a="1"/>
  <c r="L184" i="2" a="1"/>
  <c r="K184" i="2" a="1"/>
  <c r="I184" i="2" a="1"/>
  <c r="L187" i="2" a="1"/>
  <c r="B168" i="2" a="1"/>
  <c r="I178" i="2" a="1"/>
  <c r="H161" i="2" a="1"/>
  <c r="F151" i="2" a="1"/>
  <c r="L180" i="2" a="1"/>
  <c r="D194" i="2" a="1"/>
  <c r="O172" i="2" a="1"/>
  <c r="G172" i="2" a="1"/>
  <c r="C162" i="2" a="1"/>
  <c r="M178" i="2" a="1"/>
  <c r="C149" i="2" a="1"/>
  <c r="O156" i="2" a="1"/>
  <c r="C171" i="2" a="1"/>
  <c r="H153" i="2" a="1"/>
  <c r="M163" i="2" a="1"/>
  <c r="I143" i="2" a="1"/>
  <c r="M139" i="2" a="1"/>
  <c r="B154" i="2" a="1"/>
  <c r="J163" i="2" a="1"/>
  <c r="M135" i="2" a="1"/>
  <c r="K171" i="2" a="1"/>
  <c r="G141" i="2" a="1"/>
  <c r="L125" i="2" a="1"/>
  <c r="C114" i="2" a="1"/>
  <c r="D163" i="2" a="1"/>
  <c r="B134" i="2" a="1"/>
  <c r="F176" i="2" a="1"/>
  <c r="D185" i="2" a="1"/>
  <c r="E137" i="2" a="1"/>
  <c r="I144" i="2" a="1"/>
  <c r="H145" i="2" a="1"/>
  <c r="O129" i="2" a="1"/>
  <c r="D116" i="2" a="1"/>
  <c r="M107" i="2" a="1"/>
  <c r="I99" i="2" a="1"/>
  <c r="L123" i="2" a="1"/>
  <c r="C102" i="2" a="1"/>
  <c r="G85" i="2" a="1"/>
  <c r="G74" i="2" a="1"/>
  <c r="F133" i="2" a="1"/>
  <c r="O111" i="2" a="1"/>
  <c r="B120" i="2" a="1"/>
  <c r="J120" i="2" a="1"/>
  <c r="B125" i="2" a="1"/>
  <c r="C130" i="2" a="1"/>
  <c r="J125" i="2" a="1"/>
  <c r="B99" i="2" a="1"/>
  <c r="J82" i="2" a="1"/>
  <c r="H137" i="2" a="1"/>
  <c r="I116" i="2" a="1"/>
  <c r="L121" i="2" a="1"/>
  <c r="G128" i="2" a="1"/>
  <c r="J106" i="2" a="1"/>
  <c r="C90" i="2" a="1"/>
  <c r="D139" i="2" a="1"/>
  <c r="H119" i="2" a="1"/>
  <c r="H105" i="2" a="1"/>
  <c r="I93" i="2" a="1"/>
  <c r="H82" i="2" a="1"/>
  <c r="M75" i="2" a="1"/>
  <c r="E92" i="2" a="1"/>
  <c r="B72" i="2" a="1"/>
  <c r="D62" i="2" a="1"/>
  <c r="H55" i="2" a="1"/>
  <c r="O49" i="2" a="1"/>
  <c r="G44" i="2" a="1"/>
  <c r="O120" i="2" a="1"/>
  <c r="D92" i="2" a="1"/>
  <c r="J76" i="2" a="1"/>
  <c r="C60" i="2" a="1"/>
  <c r="M95" i="2" a="1"/>
  <c r="H141" i="2" a="1"/>
  <c r="E98" i="2" a="1"/>
  <c r="K80" i="2" a="1"/>
  <c r="L95" i="2" a="1"/>
  <c r="D75" i="2" a="1"/>
  <c r="B67" i="2" a="1"/>
  <c r="J57" i="2" a="1"/>
  <c r="C52" i="2" a="1"/>
  <c r="I46" i="2" a="1"/>
  <c r="J100" i="2" a="1"/>
  <c r="J83" i="2" a="1"/>
  <c r="H65" i="2" a="1"/>
  <c r="D108" i="2" a="1"/>
  <c r="F87" i="2" a="1"/>
  <c r="G73" i="2" a="1"/>
  <c r="O63" i="2" a="1"/>
  <c r="D56" i="2" a="1"/>
  <c r="J50" i="2" a="1"/>
  <c r="C45" i="2" a="1"/>
  <c r="I39" i="2" a="1"/>
  <c r="F93" i="2" a="1"/>
  <c r="B77" i="2" a="1"/>
  <c r="M61" i="2" a="1"/>
  <c r="B102" i="2" a="1"/>
  <c r="M81" i="2" a="1"/>
  <c r="F100" i="2" a="1"/>
  <c r="J85" i="2" a="1"/>
  <c r="J94" i="2" a="1"/>
  <c r="M76" i="2" a="1"/>
  <c r="L66" i="2" a="1"/>
  <c r="M57" i="2" a="1"/>
  <c r="F52" i="2" a="1"/>
  <c r="L46" i="2" a="1"/>
  <c r="L53" i="2" a="1"/>
  <c r="J36" i="2" a="1"/>
  <c r="N193" i="2" a="1"/>
  <c r="L1259" i="2" a="1"/>
  <c r="O161" i="2" a="1"/>
  <c r="J165" i="2" a="1"/>
  <c r="F187" i="2" a="1"/>
  <c r="M74" i="2" a="1"/>
  <c r="K100" i="2" a="1"/>
  <c r="L130" i="2" a="1"/>
  <c r="E126" i="2" a="1"/>
  <c r="I122" i="2" a="1"/>
  <c r="C93" i="2" a="1"/>
  <c r="I133" i="2" a="1"/>
  <c r="H111" i="2" a="1"/>
  <c r="J96" i="2" a="1"/>
  <c r="H83" i="2" a="1"/>
  <c r="E121" i="2" a="1"/>
  <c r="K87" i="2" a="1"/>
  <c r="K66" i="2" a="1"/>
  <c r="M56" i="2" a="1"/>
  <c r="G50" i="2" a="1"/>
  <c r="H43" i="2" a="1"/>
  <c r="I107" i="2" a="1"/>
  <c r="C83" i="2" a="1"/>
  <c r="J62" i="2" a="1"/>
  <c r="K96" i="2" a="1"/>
  <c r="F116" i="2" a="1"/>
  <c r="L92" i="2" a="1"/>
  <c r="L104" i="2" a="1"/>
  <c r="K83" i="2" a="1"/>
  <c r="B68" i="2" a="1"/>
  <c r="K56" i="2" a="1"/>
  <c r="E50" i="2" a="1"/>
  <c r="D109" i="2" a="1"/>
  <c r="M88" i="2" a="1"/>
  <c r="H66" i="2" a="1"/>
  <c r="O103" i="2" a="1"/>
  <c r="L82" i="2" a="1"/>
  <c r="B69" i="2" a="1"/>
  <c r="I57" i="2" a="1"/>
  <c r="C51" i="2" a="1"/>
  <c r="D44" i="2" a="1"/>
  <c r="C107" i="2" a="1"/>
  <c r="O84" i="2" a="1"/>
  <c r="G64" i="2" a="1"/>
  <c r="O102" i="2" a="1"/>
  <c r="B132" i="2" a="1"/>
  <c r="K94" i="2" a="1"/>
  <c r="O101" i="2" a="1"/>
  <c r="L81" i="2" a="1"/>
  <c r="L67" i="2" a="1"/>
  <c r="O56" i="2" a="1"/>
  <c r="H50" i="2" a="1"/>
  <c r="H77" i="2" a="1"/>
  <c r="K39" i="2" a="1"/>
  <c r="L30" i="2" a="1"/>
  <c r="E25" i="2" a="1"/>
  <c r="K19" i="2" a="1"/>
  <c r="D14" i="2" a="1"/>
  <c r="J8" i="2" a="1"/>
  <c r="C3" i="2" a="1"/>
  <c r="C50" i="2" a="1"/>
  <c r="I103" i="2" a="1"/>
  <c r="F43" i="2" a="1"/>
  <c r="J31" i="2" a="1"/>
  <c r="E114" i="2" a="1"/>
  <c r="O57" i="2" a="1"/>
  <c r="B39" i="2" a="1"/>
  <c r="J68" i="2" a="1"/>
  <c r="H39" i="2" a="1"/>
  <c r="J30" i="2" a="1"/>
  <c r="C25" i="2" a="1"/>
  <c r="I19" i="2" a="1"/>
  <c r="B14" i="2" a="1"/>
  <c r="H8" i="2" a="1"/>
  <c r="B101" i="2" a="1"/>
  <c r="F53" i="2" a="1"/>
  <c r="G33" i="2" a="1"/>
  <c r="K57" i="2" a="1"/>
  <c r="G37" i="2" a="1"/>
  <c r="J29" i="2" a="1"/>
  <c r="C24" i="2" a="1"/>
  <c r="I18" i="2" a="1"/>
  <c r="B13" i="2" a="1"/>
  <c r="H7" i="2" a="1"/>
  <c r="J73" i="2" a="1"/>
  <c r="J43" i="2" a="1"/>
  <c r="E80" i="2" a="1"/>
  <c r="E51" i="2" a="1"/>
  <c r="L33" i="2" a="1"/>
  <c r="F26" i="2" a="1"/>
  <c r="M66" i="2" a="1"/>
  <c r="C41" i="2" a="1"/>
  <c r="C76" i="2" a="1"/>
  <c r="K48" i="2" a="1"/>
  <c r="K32" i="2" a="1"/>
  <c r="D27" i="2" a="1"/>
  <c r="J21" i="2" a="1"/>
  <c r="C16" i="2" a="1"/>
  <c r="I10" i="2" a="1"/>
  <c r="B5" i="2" a="1"/>
  <c r="I5" i="2" a="1"/>
  <c r="O9" i="2" a="1"/>
  <c r="F23" i="2" a="1"/>
  <c r="D25" i="2" a="1"/>
  <c r="E21" i="2" a="1"/>
  <c r="C47" i="2" a="1"/>
  <c r="J22" i="2" a="1"/>
  <c r="D38" i="2" a="1"/>
  <c r="F11" i="2" a="1"/>
  <c r="L23" i="2" a="1"/>
  <c r="D29" i="2" a="1"/>
  <c r="L41" i="2" a="1"/>
  <c r="L32" i="2" a="1"/>
  <c r="K65" i="2" a="1"/>
  <c r="O71" i="2" a="1"/>
  <c r="E32" i="2" a="1"/>
  <c r="D21" i="2" a="1"/>
  <c r="J15" i="2" a="1"/>
  <c r="I4" i="2" a="1"/>
  <c r="H6" i="2" a="1"/>
  <c r="H21" i="2" a="1"/>
  <c r="G19" i="2" a="1"/>
  <c r="L20" i="2" a="1"/>
  <c r="D10" i="2" a="1"/>
  <c r="I70" i="2" a="1"/>
  <c r="K20" i="2" a="1"/>
  <c r="C4" i="2" a="1"/>
  <c r="N73" i="2" a="1"/>
  <c r="B189" i="2" a="1"/>
  <c r="K152" i="2" a="1"/>
  <c r="K144" i="2" a="1"/>
  <c r="I134" i="2" a="1"/>
  <c r="G136" i="2" a="1"/>
  <c r="E94" i="2" a="1"/>
  <c r="B130" i="2" a="1"/>
  <c r="I125" i="2" a="1"/>
  <c r="B121" i="2" a="1"/>
  <c r="C92" i="2" a="1"/>
  <c r="J127" i="2" a="1"/>
  <c r="E110" i="2" a="1"/>
  <c r="C96" i="2" a="1"/>
  <c r="H81" i="2" a="1"/>
  <c r="E117" i="2" a="1"/>
  <c r="M83" i="2" a="1"/>
  <c r="D66" i="2" a="1"/>
  <c r="G56" i="2" a="1"/>
  <c r="H49" i="2" a="1"/>
  <c r="B43" i="2" a="1"/>
  <c r="G103" i="2" a="1"/>
  <c r="F82" i="2" a="1"/>
  <c r="J61" i="2" a="1"/>
  <c r="D95" i="2" a="1"/>
  <c r="D112" i="2" a="1"/>
  <c r="H90" i="2" a="1"/>
  <c r="G102" i="2" a="1"/>
  <c r="M82" i="2" a="1"/>
  <c r="B66" i="2" a="1"/>
  <c r="E56" i="2" a="1"/>
  <c r="F49" i="2" a="1"/>
  <c r="F107" i="2" a="1"/>
  <c r="J86" i="2" a="1"/>
  <c r="H64" i="2" a="1"/>
  <c r="E102" i="2" a="1"/>
  <c r="I80" i="2" a="1"/>
  <c r="O67" i="2" a="1"/>
  <c r="C57" i="2" a="1"/>
  <c r="D50" i="2" a="1"/>
  <c r="K43" i="2" a="1"/>
  <c r="L103" i="2" a="1"/>
  <c r="E84" i="2" a="1"/>
  <c r="M63" i="2" a="1"/>
  <c r="J99" i="2" a="1"/>
  <c r="D118" i="2" a="1"/>
  <c r="G92" i="2" a="1"/>
  <c r="D101" i="2" a="1"/>
  <c r="J79" i="2" a="1"/>
  <c r="L65" i="2" a="1"/>
  <c r="H56" i="2" a="1"/>
  <c r="I49" i="2" a="1"/>
  <c r="L61" i="2" a="1"/>
  <c r="D39" i="2" a="1"/>
  <c r="F30" i="2" a="1"/>
  <c r="L24" i="2" a="1"/>
  <c r="E19" i="2" a="1"/>
  <c r="K13" i="2" a="1"/>
  <c r="D8" i="2" a="1"/>
  <c r="F104" i="2" a="1"/>
  <c r="D46" i="2" a="1"/>
  <c r="F79" i="2" a="1"/>
  <c r="H41" i="2" a="1"/>
  <c r="D31" i="2" a="1"/>
  <c r="B93" i="2" a="1"/>
  <c r="I53" i="2" a="1"/>
  <c r="B38" i="2" a="1"/>
  <c r="E66" i="2" a="1"/>
  <c r="H38" i="2" a="1"/>
  <c r="D30" i="2" a="1"/>
  <c r="J24" i="2" a="1"/>
  <c r="C19" i="2" a="1"/>
  <c r="I13" i="2" a="1"/>
  <c r="B8" i="2" a="1"/>
  <c r="K78" i="2" a="1"/>
  <c r="M49" i="2" a="1"/>
  <c r="C6" i="2" a="1"/>
  <c r="I56" i="2" a="1"/>
  <c r="G36" i="2" a="1"/>
  <c r="J23" i="2" a="1"/>
  <c r="C18" i="2" a="1"/>
  <c r="I12" i="2" a="1"/>
  <c r="B7" i="2" a="1"/>
  <c r="E72" i="2" a="1"/>
  <c r="I73" i="2" a="1"/>
  <c r="J49" i="2" a="1"/>
  <c r="M25" i="2" a="1"/>
  <c r="M39" i="2" a="1"/>
  <c r="L44" i="2" a="1"/>
  <c r="K26" i="2" a="1"/>
  <c r="C10" i="2" a="1"/>
  <c r="G4" i="2" a="1"/>
  <c r="L11" i="2" a="1"/>
  <c r="D33" i="2" a="1"/>
  <c r="G10" i="2" a="1"/>
  <c r="C20" i="2" a="1"/>
  <c r="C44" i="2" a="1"/>
  <c r="D15" i="2" a="1"/>
  <c r="E24" i="2" a="1"/>
  <c r="N192" i="2" a="1"/>
  <c r="C186" i="2" a="1"/>
  <c r="G181" i="2" a="1"/>
  <c r="J141" i="2" a="1"/>
  <c r="O138" i="2" a="1"/>
  <c r="I112" i="2" a="1"/>
  <c r="K93" i="2" a="1"/>
  <c r="M124" i="2" a="1"/>
  <c r="F123" i="2" a="1"/>
  <c r="I119" i="2" a="1"/>
  <c r="C91" i="2" a="1"/>
  <c r="G125" i="2" a="1"/>
  <c r="J109" i="2" a="1"/>
  <c r="I95" i="2" a="1"/>
  <c r="H80" i="2" a="1"/>
  <c r="D105" i="2" a="1"/>
  <c r="M80" i="2" a="1"/>
  <c r="D65" i="2" a="1"/>
  <c r="O55" i="2" a="1"/>
  <c r="B49" i="2" a="1"/>
  <c r="I42" i="2" a="1"/>
  <c r="I102" i="2" a="1"/>
  <c r="L80" i="2" a="1"/>
  <c r="C61" i="2" a="1"/>
  <c r="J93" i="2" a="1"/>
  <c r="D111" i="2" a="1"/>
  <c r="L89" i="2" a="1"/>
  <c r="H101" i="2" a="1"/>
  <c r="D82" i="2" a="1"/>
  <c r="B65" i="2" a="1"/>
  <c r="L55" i="2" a="1"/>
  <c r="M48" i="2" a="1"/>
  <c r="G106" i="2" a="1"/>
  <c r="F84" i="2" a="1"/>
  <c r="H63" i="2" a="1"/>
  <c r="K99" i="2" a="1"/>
  <c r="D79" i="2" a="1"/>
  <c r="O66" i="2" a="1"/>
  <c r="J56" i="2" a="1"/>
  <c r="K49" i="2" a="1"/>
  <c r="E43" i="2" a="1"/>
  <c r="B103" i="2" a="1"/>
  <c r="O81" i="2" a="1"/>
  <c r="M62" i="2" a="1"/>
  <c r="K98" i="2" a="1"/>
  <c r="H114" i="2" a="1"/>
  <c r="M90" i="2" a="1"/>
  <c r="H99" i="2" a="1"/>
  <c r="E78" i="2" a="1"/>
  <c r="E65" i="2" a="1"/>
  <c r="B56" i="2" a="1"/>
  <c r="C49" i="2" a="1"/>
  <c r="I60" i="2" a="1"/>
  <c r="J38" i="2" a="1"/>
  <c r="M29" i="2" a="1"/>
  <c r="F24" i="2" a="1"/>
  <c r="L18" i="2" a="1"/>
  <c r="E13" i="2" a="1"/>
  <c r="K7" i="2" a="1"/>
  <c r="H85" i="2" a="1"/>
  <c r="I44" i="2" a="1"/>
  <c r="D74" i="2" a="1"/>
  <c r="J39" i="2" a="1"/>
  <c r="K30" i="2" a="1"/>
  <c r="O83" i="2" a="1"/>
  <c r="G52" i="2" a="1"/>
  <c r="B37" i="2" a="1"/>
  <c r="L63" i="2" a="1"/>
  <c r="H37" i="2" a="1"/>
  <c r="K29" i="2" a="1"/>
  <c r="D24" i="2" a="1"/>
  <c r="J18" i="2" a="1"/>
  <c r="C13" i="2" a="1"/>
  <c r="I7" i="2" a="1"/>
  <c r="H72" i="2" a="1"/>
  <c r="E48" i="2" a="1"/>
  <c r="I110" i="2" a="1"/>
  <c r="I50" i="2" a="1"/>
  <c r="M35" i="2" a="1"/>
  <c r="K28" i="2" a="1"/>
  <c r="D23" i="2" a="1"/>
  <c r="J17" i="2" a="1"/>
  <c r="C12" i="2" a="1"/>
  <c r="I6" i="2" a="1"/>
  <c r="F68" i="2" a="1"/>
  <c r="O39" i="2" a="1"/>
  <c r="D72" i="2" a="1"/>
  <c r="K45" i="2" a="1"/>
  <c r="F32" i="2" a="1"/>
  <c r="G25" i="2" a="1"/>
  <c r="I64" i="2" a="1"/>
  <c r="L38" i="2" a="1"/>
  <c r="L31" i="2" a="1"/>
  <c r="E26" i="2" a="1"/>
  <c r="J9" i="2" a="1"/>
  <c r="N78" i="2" a="1"/>
  <c r="E166" i="2" a="1"/>
  <c r="O163" i="2" a="1"/>
  <c r="I155" i="2" a="1"/>
  <c r="J145" i="2" a="1"/>
  <c r="K120" i="2" a="1"/>
  <c r="K91" i="2" a="1"/>
  <c r="D121" i="2" a="1"/>
  <c r="B114" i="2" a="1"/>
  <c r="H116" i="2" a="1"/>
  <c r="I88" i="2" a="1"/>
  <c r="O123" i="2" a="1"/>
  <c r="G108" i="2" a="1"/>
  <c r="I92" i="2" a="1"/>
  <c r="B80" i="2" a="1"/>
  <c r="D100" i="2" a="1"/>
  <c r="L74" i="2" a="1"/>
  <c r="D64" i="2" a="1"/>
  <c r="B55" i="2" a="1"/>
  <c r="I48" i="2" a="1"/>
  <c r="J41" i="2" a="1"/>
  <c r="M100" i="2" a="1"/>
  <c r="G79" i="2" a="1"/>
  <c r="F128" i="2" a="1"/>
  <c r="M92" i="2" a="1"/>
  <c r="H107" i="2" a="1"/>
  <c r="H87" i="2" a="1"/>
  <c r="G97" i="2" a="1"/>
  <c r="J74" i="2" a="1"/>
  <c r="B64" i="2" a="1"/>
  <c r="M54" i="2" a="1"/>
  <c r="G48" i="2" a="1"/>
  <c r="J105" i="2" a="1"/>
  <c r="C82" i="2" a="1"/>
  <c r="O62" i="2" a="1"/>
  <c r="G96" i="2" a="1"/>
  <c r="L77" i="2" a="1"/>
  <c r="O65" i="2" a="1"/>
  <c r="K55" i="2" a="1"/>
  <c r="E49" i="2" a="1"/>
  <c r="F42" i="2" a="1"/>
  <c r="F101" i="2" a="1"/>
  <c r="L79" i="2" a="1"/>
  <c r="M60" i="2" a="1"/>
  <c r="L94" i="2" a="1"/>
  <c r="L109" i="2" a="1"/>
  <c r="D90" i="2" a="1"/>
  <c r="O96" i="2" a="1"/>
  <c r="H75" i="2" a="1"/>
  <c r="E64" i="2" a="1"/>
  <c r="C55" i="2" a="1"/>
  <c r="J48" i="2" a="1"/>
  <c r="F59" i="2" a="1"/>
  <c r="J37" i="2" a="1"/>
  <c r="G29" i="2" a="1"/>
  <c r="M23" i="2" a="1"/>
  <c r="F18" i="2" a="1"/>
  <c r="L12" i="2" a="1"/>
  <c r="E7" i="2" a="1"/>
  <c r="F77" i="2" a="1"/>
  <c r="K42" i="2" a="1"/>
  <c r="L72" i="2" a="1"/>
  <c r="I38" i="2" a="1"/>
  <c r="L29" i="2" a="1"/>
  <c r="O78" i="2" a="1"/>
  <c r="L50" i="2" a="1"/>
  <c r="B36" i="2" a="1"/>
  <c r="F61" i="2" a="1"/>
  <c r="H36" i="2" a="1"/>
  <c r="E29" i="2" a="1"/>
  <c r="K23" i="2" a="1"/>
  <c r="D18" i="2" a="1"/>
  <c r="J12" i="2" a="1"/>
  <c r="C7" i="2" a="1"/>
  <c r="C71" i="2" a="1"/>
  <c r="L43" i="2" a="1"/>
  <c r="E100" i="2" a="1"/>
  <c r="J46" i="2" a="1"/>
  <c r="M34" i="2" a="1"/>
  <c r="E28" i="2" a="1"/>
  <c r="K22" i="2" a="1"/>
  <c r="D17" i="2" a="1"/>
  <c r="J11" i="2" a="1"/>
  <c r="J5" i="2" a="1"/>
  <c r="C67" i="2" a="1"/>
  <c r="M38" i="2" a="1"/>
  <c r="M70" i="2" a="1"/>
  <c r="E44" i="2" a="1"/>
  <c r="M31" i="2" a="1"/>
  <c r="O24" i="2" a="1"/>
  <c r="C62" i="2" a="1"/>
  <c r="L37" i="2" a="1"/>
  <c r="C68" i="2" a="1"/>
  <c r="E42" i="2" a="1"/>
  <c r="F31" i="2" a="1"/>
  <c r="L25" i="2" a="1"/>
  <c r="E20" i="2" a="1"/>
  <c r="N179" i="2" a="1"/>
  <c r="M153" i="2" a="1"/>
  <c r="O173" i="2" a="1"/>
  <c r="D165" i="2" a="1"/>
  <c r="I147" i="2" a="1"/>
  <c r="M122" i="2" a="1"/>
  <c r="D84" i="2" a="1"/>
  <c r="G120" i="2" a="1"/>
  <c r="H150" i="2" a="1"/>
  <c r="J114" i="2" a="1"/>
  <c r="I87" i="2" a="1"/>
  <c r="D123" i="2" a="1"/>
  <c r="L107" i="2" a="1"/>
  <c r="I91" i="2" a="1"/>
  <c r="I79" i="2" a="1"/>
  <c r="E99" i="2" a="1"/>
  <c r="E74" i="2" a="1"/>
  <c r="D63" i="2" a="1"/>
  <c r="I54" i="2" a="1"/>
  <c r="C48" i="2" a="1"/>
  <c r="D41" i="2" a="1"/>
  <c r="C100" i="2" a="1"/>
  <c r="B78" i="2" a="1"/>
  <c r="I120" i="2" a="1"/>
  <c r="F91" i="2" a="1"/>
  <c r="I106" i="2" a="1"/>
  <c r="E85" i="2" a="1"/>
  <c r="H96" i="2" a="1"/>
  <c r="C74" i="2" a="1"/>
  <c r="B63" i="2" a="1"/>
  <c r="G54" i="2" a="1"/>
  <c r="O47" i="2" a="1"/>
  <c r="C103" i="2" a="1"/>
  <c r="F81" i="2" a="1"/>
  <c r="O61" i="2" a="1"/>
  <c r="M94" i="2" a="1"/>
  <c r="G76" i="2" a="1"/>
  <c r="O64" i="2" a="1"/>
  <c r="E55" i="2" a="1"/>
  <c r="L48" i="2" a="1"/>
  <c r="M41" i="2" a="1"/>
  <c r="L98" i="2" a="1"/>
  <c r="G78" i="2" a="1"/>
  <c r="M59" i="2" a="1"/>
  <c r="O93" i="2" a="1"/>
  <c r="O107" i="2" a="1"/>
  <c r="J88" i="2" a="1"/>
  <c r="D96" i="2" a="1"/>
  <c r="F74" i="2" a="1"/>
  <c r="E63" i="2" a="1"/>
  <c r="J54" i="2" a="1"/>
  <c r="D48" i="2" a="1"/>
  <c r="O54" i="2" a="1"/>
  <c r="J35" i="2" a="1"/>
  <c r="O28" i="2" a="1"/>
  <c r="G23" i="2" a="1"/>
  <c r="M17" i="2" a="1"/>
  <c r="F12" i="2" a="1"/>
  <c r="L6" i="2" a="1"/>
  <c r="I66" i="2" a="1"/>
  <c r="M40" i="2" a="1"/>
  <c r="J67" i="2" a="1"/>
  <c r="I37" i="2" a="1"/>
  <c r="F29" i="2" a="1"/>
  <c r="G75" i="2" a="1"/>
  <c r="D49" i="2" a="1"/>
  <c r="B35" i="2" a="1"/>
  <c r="D60" i="2" a="1"/>
  <c r="H35" i="2" a="1"/>
  <c r="L28" i="2" a="1"/>
  <c r="E23" i="2" a="1"/>
  <c r="K17" i="2" a="1"/>
  <c r="D12" i="2" a="1"/>
  <c r="J6" i="2" a="1"/>
  <c r="M69" i="2" a="1"/>
  <c r="O41" i="2" a="1"/>
  <c r="L90" i="2" a="1"/>
  <c r="B45" i="2" a="1"/>
  <c r="M33" i="2" a="1"/>
  <c r="L27" i="2" a="1"/>
  <c r="E22" i="2" a="1"/>
  <c r="K16" i="2" a="1"/>
  <c r="D11" i="2" a="1"/>
  <c r="D5" i="2" a="1"/>
  <c r="M65" i="2" a="1"/>
  <c r="M37" i="2" a="1"/>
  <c r="H69" i="2" a="1"/>
  <c r="G42" i="2" a="1"/>
  <c r="G31" i="2" a="1"/>
  <c r="H24" i="2" a="1"/>
  <c r="F56" i="2" a="1"/>
  <c r="E37" i="2" a="1"/>
  <c r="F64" i="2" a="1"/>
  <c r="G40" i="2" a="1"/>
  <c r="M30" i="2" a="1"/>
  <c r="F25" i="2" a="1"/>
  <c r="N47" i="2" a="1"/>
  <c r="D188" i="2" a="1"/>
  <c r="G173" i="2" a="1"/>
  <c r="I137" i="2" a="1"/>
  <c r="H130" i="2" a="1"/>
  <c r="E127" i="2" a="1"/>
  <c r="D83" i="2" a="1"/>
  <c r="G118" i="2" a="1"/>
  <c r="L141" i="2" a="1"/>
  <c r="C109" i="2" a="1"/>
  <c r="I86" i="2" a="1"/>
  <c r="H122" i="2" a="1"/>
  <c r="G104" i="2" a="1"/>
  <c r="I90" i="2" a="1"/>
  <c r="J78" i="2" a="1"/>
  <c r="M96" i="2" a="1"/>
  <c r="K73" i="2" a="1"/>
  <c r="D61" i="2" a="1"/>
  <c r="C54" i="2" a="1"/>
  <c r="D47" i="2" a="1"/>
  <c r="K40" i="2" a="1"/>
  <c r="I97" i="2" a="1"/>
  <c r="C73" i="2" a="1"/>
  <c r="F110" i="2" a="1"/>
  <c r="C89" i="2" a="1"/>
  <c r="L105" i="2" a="1"/>
  <c r="O82" i="2" a="1"/>
  <c r="O94" i="2" a="1"/>
  <c r="O72" i="2" a="1"/>
  <c r="H61" i="2" a="1"/>
  <c r="O53" i="2" a="1"/>
  <c r="H47" i="2" a="1"/>
  <c r="L99" i="2" a="1"/>
  <c r="M79" i="2" a="1"/>
  <c r="O59" i="2" a="1"/>
  <c r="J92" i="2" a="1"/>
  <c r="C75" i="2" a="1"/>
  <c r="G63" i="2" a="1"/>
  <c r="L54" i="2" a="1"/>
  <c r="M47" i="2" a="1"/>
  <c r="G41" i="2" a="1"/>
  <c r="B98" i="2" a="1"/>
  <c r="J75" i="2" a="1"/>
  <c r="M123" i="2" a="1"/>
  <c r="E90" i="2" a="1"/>
  <c r="D106" i="2" a="1"/>
  <c r="M87" i="2" a="1"/>
  <c r="M93" i="2" a="1"/>
  <c r="L73" i="2" a="1"/>
  <c r="E61" i="2" a="1"/>
  <c r="D54" i="2" a="1"/>
  <c r="K47" i="2" a="1"/>
  <c r="G49" i="2" a="1"/>
  <c r="J34" i="2" a="1"/>
  <c r="H28" i="2" a="1"/>
  <c r="O22" i="2" a="1"/>
  <c r="G17" i="2" a="1"/>
  <c r="M11" i="2" a="1"/>
  <c r="F6" i="2" a="1"/>
  <c r="F65" i="2" a="1"/>
  <c r="C39" i="2" a="1"/>
  <c r="L62" i="2" a="1"/>
  <c r="I36" i="2" a="1"/>
  <c r="M28" i="2" a="1"/>
  <c r="G71" i="2" a="1"/>
  <c r="E45" i="2" a="1"/>
  <c r="H34" i="2" a="1"/>
  <c r="L56" i="2" a="1"/>
  <c r="O34" i="2" a="1"/>
  <c r="F28" i="2" a="1"/>
  <c r="L22" i="2" a="1"/>
  <c r="E17" i="2" a="1"/>
  <c r="K11" i="2" a="1"/>
  <c r="D6" i="2" a="1"/>
  <c r="F67" i="2" a="1"/>
  <c r="C40" i="2" a="1"/>
  <c r="K81" i="2" a="1"/>
  <c r="F44" i="2" a="1"/>
  <c r="M32" i="2" a="1"/>
  <c r="F27" i="2" a="1"/>
  <c r="L21" i="2" a="1"/>
  <c r="E16" i="2" a="1"/>
  <c r="K10" i="2" a="1"/>
  <c r="K4" i="2" a="1"/>
  <c r="K64" i="2" a="1"/>
  <c r="M36" i="2" a="1"/>
  <c r="E68" i="2" a="1"/>
  <c r="I40" i="2" a="1"/>
  <c r="O30" i="2" a="1"/>
  <c r="H88" i="2" a="1"/>
  <c r="D55" i="2" a="1"/>
  <c r="E36" i="2" a="1"/>
  <c r="B62" i="2" a="1"/>
  <c r="N183" i="2" a="1"/>
  <c r="D189" i="2" a="1"/>
  <c r="M162" i="2" a="1"/>
  <c r="H188" i="2" a="1"/>
  <c r="J116" i="2" a="1"/>
  <c r="J131" i="2" a="1"/>
  <c r="E79" i="2" a="1"/>
  <c r="D117" i="2" a="1"/>
  <c r="D137" i="2" a="1"/>
  <c r="E107" i="2" a="1"/>
  <c r="B83" i="2" a="1"/>
  <c r="K121" i="2" a="1"/>
  <c r="K102" i="2" a="1"/>
  <c r="B90" i="2" a="1"/>
  <c r="D78" i="2" a="1"/>
  <c r="O95" i="2" a="1"/>
  <c r="D73" i="2" a="1"/>
  <c r="J60" i="2" a="1"/>
  <c r="J53" i="2" a="1"/>
  <c r="K46" i="2" a="1"/>
  <c r="E40" i="2" a="1"/>
  <c r="G94" i="2" a="1"/>
  <c r="F70" i="2" a="1"/>
  <c r="H108" i="2" a="1"/>
  <c r="F88" i="2" a="1"/>
  <c r="C104" i="2" a="1"/>
  <c r="E82" i="2" a="1"/>
  <c r="O91" i="2" a="1"/>
  <c r="G72" i="2" a="1"/>
  <c r="H60" i="2" a="1"/>
  <c r="H53" i="2" a="1"/>
  <c r="B47" i="2" a="1"/>
  <c r="C98" i="2" a="1"/>
  <c r="H78" i="2" a="1"/>
  <c r="C119" i="2" a="1"/>
  <c r="F90" i="2" a="1"/>
  <c r="I74" i="2" a="1"/>
  <c r="G62" i="2" a="1"/>
  <c r="F54" i="2" a="1"/>
  <c r="G47" i="2" a="1"/>
  <c r="O40" i="2" a="1"/>
  <c r="B94" i="2" a="1"/>
  <c r="H74" i="2" a="1"/>
  <c r="B113" i="2" a="1"/>
  <c r="G89" i="2" a="1"/>
  <c r="F105" i="2" a="1"/>
  <c r="F86" i="2" a="1"/>
  <c r="F92" i="2" a="1"/>
  <c r="E73" i="2" a="1"/>
  <c r="E60" i="2" a="1"/>
  <c r="K53" i="2" a="1"/>
  <c r="E47" i="2" a="1"/>
  <c r="L47" i="2" a="1"/>
  <c r="J33" i="2" a="1"/>
  <c r="B28" i="2" a="1"/>
  <c r="H22" i="2" a="1"/>
  <c r="O16" i="2" a="1"/>
  <c r="G11" i="2" a="1"/>
  <c r="M5" i="2" a="1"/>
  <c r="C64" i="2" a="1"/>
  <c r="C38" i="2" a="1"/>
  <c r="I61" i="2" a="1"/>
  <c r="I35" i="2" a="1"/>
  <c r="O27" i="2" a="1"/>
  <c r="B70" i="2" a="1"/>
  <c r="H44" i="2" a="1"/>
  <c r="H33" i="2" a="1"/>
  <c r="J55" i="2" a="1"/>
  <c r="O33" i="2" a="1"/>
  <c r="M27" i="2" a="1"/>
  <c r="F22" i="2" a="1"/>
  <c r="L16" i="2" a="1"/>
  <c r="E11" i="2" a="1"/>
  <c r="K5" i="2" a="1"/>
  <c r="C66" i="2" a="1"/>
  <c r="O38" i="2" a="1"/>
  <c r="B75" i="2" a="1"/>
  <c r="C43" i="2" a="1"/>
  <c r="G32" i="2" a="1"/>
  <c r="M26" i="2" a="1"/>
  <c r="F21" i="2" a="1"/>
  <c r="L15" i="2" a="1"/>
  <c r="E10" i="2" a="1"/>
  <c r="E4" i="2" a="1"/>
  <c r="I63" i="2" a="1"/>
  <c r="F36" i="2" a="1"/>
  <c r="F63" i="2" a="1"/>
  <c r="F39" i="2" a="1"/>
  <c r="H30" i="2" a="1"/>
  <c r="C80" i="2" a="1"/>
  <c r="O51" i="2" a="1"/>
  <c r="E35" i="2" a="1"/>
  <c r="L60" i="2" a="1"/>
  <c r="E38" i="2" a="1"/>
  <c r="O29" i="2" a="1"/>
  <c r="G24" i="2" a="1"/>
  <c r="M18" i="2" a="1"/>
  <c r="F13" i="2" a="1"/>
  <c r="L7" i="2" a="1"/>
  <c r="J7" i="2" a="1"/>
  <c r="I23" i="2" a="1"/>
  <c r="D13" i="2" a="1"/>
  <c r="M10" i="2" a="1"/>
  <c r="E9" i="2" a="1"/>
  <c r="C14" i="2" a="1"/>
  <c r="K3" i="2" a="1"/>
  <c r="K12" i="2" a="1"/>
  <c r="D37" i="2" a="1"/>
  <c r="G13" i="2" a="1"/>
  <c r="B15" i="2" a="1"/>
  <c r="M14" i="2" a="1"/>
  <c r="F37" i="2" a="1"/>
  <c r="G46" i="2" a="1"/>
  <c r="K36" i="2" a="1"/>
  <c r="O17" i="2" a="1"/>
  <c r="I65" i="2" a="1"/>
  <c r="M16" i="2" a="1"/>
  <c r="F5" i="2" a="1"/>
  <c r="F8" i="2" a="1"/>
  <c r="D22" i="2" a="1"/>
  <c r="N51" i="2" a="1"/>
  <c r="M186" i="2" a="1"/>
  <c r="M182" i="2" a="1"/>
  <c r="B142" i="2" a="1"/>
  <c r="F108" i="2" a="1"/>
  <c r="G126" i="2" a="1"/>
  <c r="L78" i="2" a="1"/>
  <c r="K114" i="2" a="1"/>
  <c r="J133" i="2" a="1"/>
  <c r="M103" i="2" a="1"/>
  <c r="B81" i="2" a="1"/>
  <c r="M118" i="2" a="1"/>
  <c r="D102" i="2" a="1"/>
  <c r="B88" i="2" a="1"/>
  <c r="K77" i="2" a="1"/>
  <c r="L93" i="2" a="1"/>
  <c r="H71" i="2" a="1"/>
  <c r="J59" i="2" a="1"/>
  <c r="K52" i="2" a="1"/>
  <c r="E46" i="2" a="1"/>
  <c r="L39" i="2" a="1"/>
  <c r="M89" i="2" a="1"/>
  <c r="D68" i="2" a="1"/>
  <c r="B105" i="2" a="1"/>
  <c r="L86" i="2" a="1"/>
  <c r="I101" i="2" a="1"/>
  <c r="C139" i="2" a="1"/>
  <c r="E91" i="2" a="1"/>
  <c r="F71" i="2" a="1"/>
  <c r="H59" i="2" a="1"/>
  <c r="B53" i="2" a="1"/>
  <c r="C46" i="2" a="1"/>
  <c r="F97" i="2" a="1"/>
  <c r="K75" i="2" a="1"/>
  <c r="G115" i="2" a="1"/>
  <c r="J89" i="2" a="1"/>
  <c r="M72" i="2" a="1"/>
  <c r="G61" i="2" a="1"/>
  <c r="G53" i="2" a="1"/>
  <c r="O46" i="2" a="1"/>
  <c r="H40" i="2" a="1"/>
  <c r="L91" i="2" a="1"/>
  <c r="K71" i="2" a="1"/>
  <c r="K110" i="2" a="1"/>
  <c r="G86" i="2" a="1"/>
  <c r="J103" i="2" a="1"/>
  <c r="F83" i="2" a="1"/>
  <c r="J91" i="2" a="1"/>
  <c r="I71" i="2" a="1"/>
  <c r="K59" i="2" a="1"/>
  <c r="E53" i="2" a="1"/>
  <c r="F46" i="2" a="1"/>
  <c r="B44" i="2" a="1"/>
  <c r="C33" i="2" a="1"/>
  <c r="I27" i="2" a="1"/>
  <c r="B22" i="2" a="1"/>
  <c r="H16" i="2" a="1"/>
  <c r="O10" i="2" a="1"/>
  <c r="G5" i="2" a="1"/>
  <c r="K61" i="2" a="1"/>
  <c r="C37" i="2" a="1"/>
  <c r="F60" i="2" a="1"/>
  <c r="I34" i="2" a="1"/>
  <c r="H27" i="2" a="1"/>
  <c r="I67" i="2" a="1"/>
  <c r="M43" i="2" a="1"/>
  <c r="E83" i="2" a="1"/>
  <c r="H51" i="2" a="1"/>
  <c r="O32" i="2" a="1"/>
  <c r="G27" i="2" a="1"/>
  <c r="M21" i="2" a="1"/>
  <c r="F16" i="2" a="1"/>
  <c r="L10" i="2" a="1"/>
  <c r="E5" i="2" a="1"/>
  <c r="M64" i="2" a="1"/>
  <c r="O37" i="2" a="1"/>
  <c r="K69" i="2" a="1"/>
  <c r="H42" i="2" a="1"/>
  <c r="O31" i="2" a="1"/>
  <c r="G26" i="2" a="1"/>
  <c r="M20" i="2" a="1"/>
  <c r="F15" i="2" a="1"/>
  <c r="L9" i="2" a="1"/>
  <c r="L3" i="2" a="1"/>
  <c r="G55" i="2" a="1"/>
  <c r="F35" i="2" a="1"/>
  <c r="B61" i="2" a="1"/>
  <c r="F38" i="2" a="1"/>
  <c r="B30" i="2" a="1"/>
  <c r="D76" i="2" a="1"/>
  <c r="B48" i="2" a="1"/>
  <c r="E34" i="2" a="1"/>
  <c r="I59" i="2" a="1"/>
  <c r="K37" i="2" a="1"/>
  <c r="H29" i="2" a="1"/>
  <c r="O23" i="2" a="1"/>
  <c r="G18" i="2" a="1"/>
  <c r="M12" i="2" a="1"/>
  <c r="F7" i="2" a="1"/>
  <c r="I20" i="2" a="1"/>
  <c r="K21" i="2" a="1"/>
  <c r="B12" i="2" a="1"/>
  <c r="K9" i="2" a="1"/>
  <c r="D69" i="2" a="1"/>
  <c r="E6" i="2" a="1"/>
  <c r="J13" i="2" a="1"/>
  <c r="I11" i="2" a="1"/>
  <c r="B24" i="2" a="1"/>
  <c r="B9" i="2" a="1"/>
  <c r="D58" i="2" a="1"/>
  <c r="G21" i="2" a="1"/>
  <c r="E67" i="2" a="1"/>
  <c r="O25" i="2" a="1"/>
  <c r="F9" i="2" a="1"/>
  <c r="E54" i="2" a="1"/>
  <c r="L59" i="2" a="1"/>
  <c r="K74" i="2" a="1"/>
  <c r="G58" i="2" a="1"/>
  <c r="H23" i="2" a="1"/>
  <c r="M6" i="2" a="1"/>
  <c r="E57" i="2" a="1"/>
  <c r="J1260" i="2" a="1"/>
  <c r="C190" i="2" a="1"/>
  <c r="L153" i="2" a="1"/>
  <c r="F126" i="2" a="1"/>
  <c r="B100" i="2" a="1"/>
  <c r="B116" i="2" a="1"/>
  <c r="O76" i="2" a="1"/>
  <c r="D161" i="2" a="1"/>
  <c r="C132" i="2" a="1"/>
  <c r="F103" i="2" a="1"/>
  <c r="I158" i="2" a="1"/>
  <c r="L115" i="2" a="1"/>
  <c r="J101" i="2" a="1"/>
  <c r="B87" i="2" a="1"/>
  <c r="E77" i="2" a="1"/>
  <c r="O92" i="2" a="1"/>
  <c r="O70" i="2" a="1"/>
  <c r="D59" i="2" a="1"/>
  <c r="E52" i="2" a="1"/>
  <c r="L45" i="2" a="1"/>
  <c r="B129" i="2" a="1"/>
  <c r="D89" i="2" a="1"/>
  <c r="D67" i="2" a="1"/>
  <c r="H102" i="2" a="1"/>
  <c r="C86" i="2" a="1"/>
  <c r="L100" i="2" a="1"/>
  <c r="L126" i="2" a="1"/>
  <c r="G90" i="2" a="1"/>
  <c r="D70" i="2" a="1"/>
  <c r="B59" i="2" a="1"/>
  <c r="I52" i="2" a="1"/>
  <c r="J45" i="2" a="1"/>
  <c r="K95" i="2" a="1"/>
  <c r="B74" i="2" a="1"/>
  <c r="C113" i="2" a="1"/>
  <c r="C88" i="2" a="1"/>
  <c r="F72" i="2" a="1"/>
  <c r="G60" i="2" a="1"/>
  <c r="O52" i="2" a="1"/>
  <c r="H46" i="2" a="1"/>
  <c r="B40" i="2" a="1"/>
  <c r="B91" i="2" a="1"/>
  <c r="O68" i="2" a="1"/>
  <c r="M109" i="2" a="1"/>
  <c r="K85" i="2" a="1"/>
  <c r="M102" i="2" a="1"/>
  <c r="C81" i="2" a="1"/>
  <c r="F89" i="2" a="1"/>
  <c r="B71" i="2" a="1"/>
  <c r="E59" i="2" a="1"/>
  <c r="L52" i="2" a="1"/>
  <c r="M45" i="2" a="1"/>
  <c r="G43" i="2" a="1"/>
  <c r="J32" i="2" a="1"/>
  <c r="C27" i="2" a="1"/>
  <c r="I21" i="2" a="1"/>
  <c r="B16" i="2" a="1"/>
  <c r="H10" i="2" a="1"/>
  <c r="O4" i="2" a="1"/>
  <c r="C36" i="2" a="1"/>
  <c r="M55" i="2" a="1"/>
  <c r="B34" i="2" a="1"/>
  <c r="B27" i="2" a="1"/>
  <c r="F66" i="2" a="1"/>
  <c r="J42" i="2" a="1"/>
  <c r="M78" i="2" a="1"/>
  <c r="I47" i="2" a="1"/>
  <c r="H32" i="2" a="1"/>
  <c r="O26" i="2" a="1"/>
  <c r="M15" i="2" a="1"/>
  <c r="F10" i="2" a="1"/>
  <c r="L4" i="2" a="1"/>
  <c r="K63" i="2" a="1"/>
  <c r="O36" i="2" a="1"/>
  <c r="E41" i="2" a="1"/>
  <c r="H31" i="2" a="1"/>
  <c r="G20" i="2" a="1"/>
  <c r="F3" i="2" a="1"/>
  <c r="F34" i="2" a="1"/>
  <c r="C29" i="2" a="1"/>
  <c r="E33" i="2" a="1"/>
  <c r="B29" i="2" a="1"/>
  <c r="G12" i="2" a="1"/>
  <c r="M19" i="2" a="1"/>
  <c r="O75" i="2" a="1"/>
  <c r="D7" i="2" a="1"/>
  <c r="M7" i="2" a="1"/>
  <c r="G1261" i="2" a="1"/>
  <c r="O188" i="2" a="1"/>
  <c r="J157" i="2" a="1"/>
  <c r="I114" i="2" a="1"/>
  <c r="F125" i="2" a="1"/>
  <c r="D114" i="2" a="1"/>
  <c r="D151" i="2" a="1"/>
  <c r="B151" i="2" a="1"/>
  <c r="G131" i="2" a="1"/>
  <c r="C101" i="2" a="1"/>
  <c r="M149" i="2" a="1"/>
  <c r="D115" i="2" a="1"/>
  <c r="G99" i="2" a="1"/>
  <c r="B86" i="2" a="1"/>
  <c r="L76" i="2" a="1"/>
  <c r="G91" i="2" a="1"/>
  <c r="G70" i="2" a="1"/>
  <c r="E58" i="2" a="1"/>
  <c r="L51" i="2" a="1"/>
  <c r="F45" i="2" a="1"/>
  <c r="G112" i="2" a="1"/>
  <c r="J87" i="2" a="1"/>
  <c r="J65" i="2" a="1"/>
  <c r="K101" i="2" a="1"/>
  <c r="L83" i="2" a="1"/>
  <c r="H97" i="2" a="1"/>
  <c r="I113" i="2" a="1"/>
  <c r="G87" i="2" a="1"/>
  <c r="J69" i="2" a="1"/>
  <c r="I58" i="2" a="1"/>
  <c r="J51" i="2" a="1"/>
  <c r="D45" i="2" a="1"/>
  <c r="G93" i="2" a="1"/>
  <c r="E71" i="2" a="1"/>
  <c r="M111" i="2" a="1"/>
  <c r="L85" i="2" a="1"/>
  <c r="L71" i="2" a="1"/>
  <c r="O58" i="2" a="1"/>
  <c r="H52" i="2" a="1"/>
  <c r="B46" i="2" a="1"/>
  <c r="I124" i="2" a="1"/>
  <c r="H89" i="2" a="1"/>
  <c r="G67" i="2" a="1"/>
  <c r="M108" i="2" a="1"/>
  <c r="M84" i="2" a="1"/>
  <c r="M97" i="2" a="1"/>
  <c r="F80" i="2" a="1"/>
  <c r="L84" i="2" a="1"/>
  <c r="H70" i="2" a="1"/>
  <c r="L58" i="2" a="1"/>
  <c r="M51" i="2" a="1"/>
  <c r="G45" i="2" a="1"/>
  <c r="D42" i="2" a="1"/>
  <c r="D32" i="2" a="1"/>
  <c r="J26" i="2" a="1"/>
  <c r="C21" i="2" a="1"/>
  <c r="I15" i="2" a="1"/>
  <c r="B10" i="2" a="1"/>
  <c r="H4" i="2" a="1"/>
  <c r="B57" i="2" a="1"/>
  <c r="C35" i="2" a="1"/>
  <c r="K54" i="2" a="1"/>
  <c r="B33" i="2" a="1"/>
  <c r="I26" i="2" a="1"/>
  <c r="C65" i="2" a="1"/>
  <c r="B42" i="2" a="1"/>
  <c r="E75" i="2" a="1"/>
  <c r="O45" i="2" a="1"/>
  <c r="B32" i="2" a="1"/>
  <c r="H26" i="2" a="1"/>
  <c r="O20" i="2" a="1"/>
  <c r="G15" i="2" a="1"/>
  <c r="M9" i="2" a="1"/>
  <c r="F4" i="2" a="1"/>
  <c r="I62" i="2" a="1"/>
  <c r="O35" i="2" a="1"/>
  <c r="L64" i="2" a="1"/>
  <c r="J40" i="2" a="1"/>
  <c r="B31" i="2" a="1"/>
  <c r="H25" i="2" a="1"/>
  <c r="O19" i="2" a="1"/>
  <c r="G14" i="2" a="1"/>
  <c r="M8" i="2" a="1"/>
  <c r="O80" i="2" a="1"/>
  <c r="D52" i="2" a="1"/>
  <c r="F33" i="2" a="1"/>
  <c r="J58" i="2" a="1"/>
  <c r="L36" i="2" a="1"/>
  <c r="J28" i="2" a="1"/>
  <c r="F73" i="2" a="1"/>
  <c r="I43" i="2" a="1"/>
  <c r="M106" i="2" a="1"/>
  <c r="B54" i="2" a="1"/>
  <c r="K35" i="2" a="1"/>
  <c r="I28" i="2" a="1"/>
  <c r="B23" i="2" a="1"/>
  <c r="H17" i="2" a="1"/>
  <c r="O11" i="2" a="1"/>
  <c r="G6" i="2" a="1"/>
  <c r="M42" i="2" a="1"/>
  <c r="B18" i="2" a="1"/>
  <c r="I77" i="2" a="1"/>
  <c r="D4" i="2" a="1"/>
  <c r="K60" i="2" a="1"/>
  <c r="O3" i="2" a="1"/>
  <c r="K38" i="2" a="1"/>
  <c r="H12" i="2" a="1"/>
  <c r="F20" i="2" a="1"/>
  <c r="H3" i="2" a="1"/>
  <c r="J179" i="2" a="1"/>
  <c r="M155" i="2" a="1"/>
  <c r="O85" i="2" a="1"/>
  <c r="H131" i="2" a="1"/>
  <c r="E123" i="2" a="1"/>
  <c r="K134" i="2" a="1"/>
  <c r="D97" i="2" a="1"/>
  <c r="L129" i="2" a="1"/>
  <c r="K67" i="2" a="1"/>
  <c r="M50" i="2" a="1"/>
  <c r="G109" i="2" a="1"/>
  <c r="J63" i="2" a="1"/>
  <c r="I127" i="2" a="1"/>
  <c r="K105" i="2" a="1"/>
  <c r="D57" i="2" a="1"/>
  <c r="H67" i="2" a="1"/>
  <c r="I83" i="2" a="1"/>
  <c r="B58" i="2" a="1"/>
  <c r="J190" i="2" a="1"/>
  <c r="I168" i="2" a="1"/>
  <c r="D172" i="2" a="1"/>
  <c r="J167" i="2" a="1"/>
  <c r="J102" i="2" a="1"/>
  <c r="L106" i="2" a="1"/>
  <c r="K139" i="2" a="1"/>
  <c r="D132" i="2" a="1"/>
  <c r="J130" i="2" a="1"/>
  <c r="F98" i="2" a="1"/>
  <c r="C145" i="2" a="1"/>
  <c r="O113" i="2" a="1"/>
  <c r="M98" i="2" a="1"/>
  <c r="B85" i="2" a="1"/>
  <c r="F76" i="2" a="1"/>
  <c r="E89" i="2" a="1"/>
  <c r="E69" i="2" a="1"/>
  <c r="L57" i="2" a="1"/>
  <c r="F51" i="2" a="1"/>
  <c r="M44" i="2" a="1"/>
  <c r="E111" i="2" a="1"/>
  <c r="M86" i="2" a="1"/>
  <c r="J64" i="2" a="1"/>
  <c r="D99" i="2" a="1"/>
  <c r="I81" i="2" a="1"/>
  <c r="B95" i="2" a="1"/>
  <c r="C110" i="2" a="1"/>
  <c r="K86" i="2" a="1"/>
  <c r="C69" i="2" a="1"/>
  <c r="C58" i="2" a="1"/>
  <c r="D51" i="2" a="1"/>
  <c r="K44" i="2" a="1"/>
  <c r="M91" i="2" a="1"/>
  <c r="H68" i="2" a="1"/>
  <c r="B110" i="2" a="1"/>
  <c r="C85" i="2" a="1"/>
  <c r="J70" i="2" a="1"/>
  <c r="H58" i="2" a="1"/>
  <c r="B52" i="2" a="1"/>
  <c r="I45" i="2" a="1"/>
  <c r="L110" i="2" a="1"/>
  <c r="L88" i="2" a="1"/>
  <c r="G66" i="2" a="1"/>
  <c r="B108" i="2" a="1"/>
  <c r="K82" i="2" a="1"/>
  <c r="B97" i="2" a="1"/>
  <c r="J112" i="2" a="1"/>
  <c r="C84" i="2" a="1"/>
  <c r="O69" i="2" a="1"/>
  <c r="F58" i="2" a="1"/>
  <c r="G51" i="2" a="1"/>
  <c r="O44" i="2" a="1"/>
  <c r="I41" i="2" a="1"/>
  <c r="K31" i="2" a="1"/>
  <c r="D26" i="2" a="1"/>
  <c r="J20" i="2" a="1"/>
  <c r="C15" i="2" a="1"/>
  <c r="I9" i="2" a="1"/>
  <c r="B4" i="2" a="1"/>
  <c r="J52" i="2" a="1"/>
  <c r="C34" i="2" a="1"/>
  <c r="H48" i="2" a="1"/>
  <c r="I32" i="2" a="1"/>
  <c r="C26" i="2" a="1"/>
  <c r="K62" i="2" a="1"/>
  <c r="L40" i="2" a="1"/>
  <c r="M73" i="2" a="1"/>
  <c r="D43" i="2" a="1"/>
  <c r="I31" i="2" a="1"/>
  <c r="B26" i="2" a="1"/>
  <c r="H20" i="2" a="1"/>
  <c r="O14" i="2" a="1"/>
  <c r="G9" i="2" a="1"/>
  <c r="M3" i="2" a="1"/>
  <c r="M58" i="2" a="1"/>
  <c r="G35" i="2" a="1"/>
  <c r="F62" i="2" a="1"/>
  <c r="G39" i="2" a="1"/>
  <c r="I30" i="2" a="1"/>
  <c r="B25" i="2" a="1"/>
  <c r="H19" i="2" a="1"/>
  <c r="O13" i="2" a="1"/>
  <c r="G8" i="2" a="1"/>
  <c r="I76" i="2" a="1"/>
  <c r="O48" i="2" a="1"/>
  <c r="K108" i="2" a="1"/>
  <c r="H57" i="2" a="1"/>
  <c r="L35" i="2" a="1"/>
  <c r="D28" i="2" a="1"/>
  <c r="L70" i="2" a="1"/>
  <c r="O42" i="2" a="1"/>
  <c r="L87" i="2" a="1"/>
  <c r="M52" i="2" a="1"/>
  <c r="K34" i="2" a="1"/>
  <c r="C28" i="2" a="1"/>
  <c r="I22" i="2" a="1"/>
  <c r="B17" i="2" a="1"/>
  <c r="H11" i="2" a="1"/>
  <c r="O5" i="2" a="1"/>
  <c r="O21" i="2" a="1"/>
  <c r="D16" i="2" a="1"/>
  <c r="B41" i="2" a="1"/>
  <c r="G7" i="2" a="1"/>
  <c r="D34" i="2" a="1"/>
  <c r="K27" i="2" a="1"/>
  <c r="G28" i="2" a="1"/>
  <c r="C56" i="2" a="1"/>
  <c r="H18" i="2" a="1"/>
  <c r="B96" i="2" a="1"/>
  <c r="E1262" i="2" a="1"/>
  <c r="K135" i="2" a="1"/>
  <c r="H103" i="2" a="1"/>
  <c r="B127" i="2" a="1"/>
  <c r="C94" i="2" a="1"/>
  <c r="C112" i="2" a="1"/>
  <c r="H84" i="2" a="1"/>
  <c r="G88" i="2" a="1"/>
  <c r="F57" i="2" a="1"/>
  <c r="O43" i="2" a="1"/>
  <c r="J84" i="2" a="1"/>
  <c r="G98" i="2" a="1"/>
  <c r="F94" i="2" a="1"/>
  <c r="M85" i="2" a="1"/>
  <c r="K50" i="2" a="1"/>
  <c r="K104" i="2" a="1"/>
  <c r="I69" i="2" a="1"/>
  <c r="I51" i="2" a="1"/>
  <c r="I17" i="2" a="1"/>
  <c r="M13" i="2" a="1"/>
  <c r="L34" i="2" a="1"/>
  <c r="H45" i="2" a="1"/>
  <c r="C59" i="2" a="1"/>
  <c r="I8" i="2" a="1"/>
  <c r="D40" i="2" a="1"/>
  <c r="H15" i="2" a="1"/>
  <c r="G65" i="2" a="1"/>
  <c r="K25" i="2" a="1"/>
  <c r="J72" i="2" a="1"/>
  <c r="C30" i="2" a="1"/>
  <c r="K41" i="2" a="1"/>
  <c r="K14" i="2" a="1"/>
  <c r="O6" i="2" a="1"/>
  <c r="F14" i="2" a="1"/>
  <c r="M22" i="2" a="1"/>
  <c r="C8" i="2" a="1"/>
  <c r="B51" i="2" a="1"/>
  <c r="B3" i="2" a="1"/>
  <c r="M67" i="2" a="1"/>
  <c r="D81" i="2" a="1"/>
  <c r="C31" i="2" a="1"/>
  <c r="B19" i="2" a="1"/>
  <c r="L13" i="2" a="1"/>
  <c r="E30" i="2" a="1"/>
  <c r="F17" i="2" a="1"/>
  <c r="G95" i="2" a="1"/>
  <c r="I25" i="2" a="1"/>
  <c r="E39" i="2" a="1"/>
  <c r="I14" i="2" a="1"/>
  <c r="H9" i="2" a="1"/>
  <c r="H104" i="2" a="1"/>
  <c r="B20" i="2" a="1"/>
  <c r="K33" i="2" a="1"/>
  <c r="E3" i="2" a="1"/>
  <c r="J4" i="2" a="1"/>
  <c r="D91" i="2" a="1"/>
  <c r="C53" i="2" a="1"/>
  <c r="I29" i="2" a="1"/>
  <c r="E86" i="2" a="1"/>
  <c r="D3" i="2" a="1"/>
  <c r="O108" i="2" a="1"/>
  <c r="E12" i="2" a="1"/>
  <c r="H86" i="2" a="1"/>
  <c r="I16" i="2" a="1"/>
  <c r="B107" i="2" a="1"/>
  <c r="D20" i="2" a="1"/>
  <c r="F41" i="2" a="1"/>
  <c r="I24" i="2" a="1"/>
  <c r="O77" i="2" a="1"/>
  <c r="E14" i="2" a="1"/>
  <c r="B21" i="2" a="1"/>
  <c r="J14" i="2" a="1"/>
  <c r="F50" i="2" a="1"/>
  <c r="J10" i="2" a="1"/>
  <c r="J16" i="2" a="1"/>
  <c r="C9" i="2" a="1"/>
  <c r="H13" i="2" a="1"/>
  <c r="B11" i="2" a="1"/>
  <c r="C5" i="2" a="1"/>
  <c r="L5" i="2" a="1"/>
  <c r="I3" i="2" a="1"/>
  <c r="O7" i="2" a="1"/>
  <c r="D9" i="2" a="1"/>
  <c r="K24" i="2" a="1"/>
  <c r="C32" i="2" a="1"/>
  <c r="C22" i="2" a="1"/>
  <c r="K15" i="2" a="1"/>
  <c r="J25" i="2" a="1"/>
  <c r="L19" i="2" a="1"/>
  <c r="C11" i="2" a="1"/>
  <c r="B60" i="2" a="1"/>
  <c r="L17" i="2" a="1"/>
  <c r="E31" i="2" a="1"/>
  <c r="G16" i="2" a="1"/>
  <c r="L8" i="2" a="1"/>
  <c r="D19" i="2" a="1"/>
  <c r="J44" i="2" a="1"/>
  <c r="O12" i="2" a="1"/>
  <c r="L26" i="2" a="1"/>
  <c r="M4" i="2" a="1"/>
  <c r="G38" i="2" a="1"/>
  <c r="O15" i="2" a="1"/>
  <c r="I82" i="2" a="1"/>
  <c r="K51" i="2" a="1"/>
  <c r="H14" i="2" a="1"/>
  <c r="O74" i="2" a="1"/>
  <c r="G30" i="2" a="1"/>
  <c r="K8" i="2" a="1"/>
  <c r="G22" i="2" a="1"/>
  <c r="B6" i="2" a="1"/>
  <c r="O18" i="2" a="1"/>
  <c r="E27" i="2" a="1"/>
  <c r="I68" i="2" a="1"/>
  <c r="L68" i="2" a="1"/>
  <c r="I33" i="2" a="1"/>
  <c r="O8" i="2" a="1"/>
  <c r="F47" i="2" a="1"/>
  <c r="J27" i="2" a="1"/>
  <c r="E8" i="2" a="1"/>
  <c r="C63" i="2" a="1"/>
  <c r="C23" i="2" a="1"/>
  <c r="C17" i="2" a="1"/>
  <c r="L14" i="2" a="1"/>
  <c r="B111" i="2" a="1"/>
  <c r="G57" i="2" a="1"/>
  <c r="M46" i="2" a="1"/>
  <c r="G3" i="2" a="1"/>
  <c r="I98" i="2" a="1"/>
  <c r="M24" i="2" a="1"/>
  <c r="H5" i="2" a="1"/>
  <c r="D35" i="2" a="1"/>
  <c r="E15" i="2" a="1"/>
  <c r="D36" i="2" a="1"/>
  <c r="O50" i="2" a="1"/>
  <c r="H54" i="2" a="1"/>
  <c r="J3" i="2" a="1"/>
  <c r="E18" i="2" a="1"/>
  <c r="G34" i="2" a="1"/>
  <c r="J19" i="2" a="1"/>
  <c r="F40" i="2" a="1"/>
  <c r="F19" i="2" a="1"/>
  <c r="K6" i="2" a="1"/>
  <c r="G69" i="2" a="1"/>
  <c r="K18" i="2" a="1"/>
  <c r="K18" i="2" l="1"/>
  <c r="G69" i="2"/>
  <c r="K6" i="2"/>
  <c r="F19" i="2"/>
  <c r="F40" i="2"/>
  <c r="J19" i="2"/>
  <c r="G34" i="2"/>
  <c r="E18" i="2"/>
  <c r="J3" i="2"/>
  <c r="H54" i="2"/>
  <c r="O50" i="2"/>
  <c r="D36" i="2"/>
  <c r="E15" i="2"/>
  <c r="D35" i="2"/>
  <c r="H5" i="2"/>
  <c r="M24" i="2"/>
  <c r="I98" i="2"/>
  <c r="G3" i="2"/>
  <c r="M46" i="2"/>
  <c r="G57" i="2"/>
  <c r="B111" i="2"/>
  <c r="L14" i="2"/>
  <c r="C17" i="2"/>
  <c r="C23" i="2"/>
  <c r="C63" i="2"/>
  <c r="E8" i="2"/>
  <c r="J27" i="2"/>
  <c r="F47" i="2"/>
  <c r="O8" i="2"/>
  <c r="I33" i="2"/>
  <c r="L68" i="2"/>
  <c r="I68" i="2"/>
  <c r="E27" i="2"/>
  <c r="O18" i="2"/>
  <c r="B6" i="2"/>
  <c r="G22" i="2"/>
  <c r="K8" i="2"/>
  <c r="G30" i="2"/>
  <c r="O74" i="2"/>
  <c r="H14" i="2"/>
  <c r="K51" i="2"/>
  <c r="I82" i="2"/>
  <c r="O15" i="2"/>
  <c r="G38" i="2"/>
  <c r="M4" i="2"/>
  <c r="L26" i="2"/>
  <c r="O12" i="2"/>
  <c r="J44" i="2"/>
  <c r="D19" i="2"/>
  <c r="L8" i="2"/>
  <c r="G16" i="2"/>
  <c r="E31" i="2"/>
  <c r="L17" i="2"/>
  <c r="B60" i="2"/>
  <c r="C11" i="2"/>
  <c r="L19" i="2"/>
  <c r="J25" i="2"/>
  <c r="K15" i="2"/>
  <c r="C22" i="2"/>
  <c r="C32" i="2"/>
  <c r="K24" i="2"/>
  <c r="D9" i="2"/>
  <c r="O7" i="2"/>
  <c r="I3" i="2"/>
  <c r="L5" i="2"/>
  <c r="C5" i="2"/>
  <c r="B11" i="2"/>
  <c r="H13" i="2"/>
  <c r="C9" i="2"/>
  <c r="J16" i="2"/>
  <c r="J10" i="2"/>
  <c r="F50" i="2"/>
  <c r="J14" i="2"/>
  <c r="B21" i="2"/>
  <c r="E14" i="2"/>
  <c r="O77" i="2"/>
  <c r="I24" i="2"/>
  <c r="F41" i="2"/>
  <c r="D20" i="2"/>
  <c r="B107" i="2"/>
  <c r="I16" i="2"/>
  <c r="H86" i="2"/>
  <c r="E12" i="2"/>
  <c r="O108" i="2"/>
  <c r="D3" i="2"/>
  <c r="E86" i="2"/>
  <c r="I29" i="2"/>
  <c r="C53" i="2"/>
  <c r="D91" i="2"/>
  <c r="J4" i="2"/>
  <c r="E3" i="2"/>
  <c r="K33" i="2"/>
  <c r="B20" i="2"/>
  <c r="H104" i="2"/>
  <c r="H9" i="2"/>
  <c r="I14" i="2"/>
  <c r="E39" i="2"/>
  <c r="I25" i="2"/>
  <c r="G95" i="2"/>
  <c r="F17" i="2"/>
  <c r="E30" i="2"/>
  <c r="L13" i="2"/>
  <c r="B19" i="2"/>
  <c r="C31" i="2"/>
  <c r="D81" i="2"/>
  <c r="M67" i="2"/>
  <c r="B3" i="2"/>
  <c r="B51" i="2"/>
  <c r="C8" i="2"/>
  <c r="M22" i="2"/>
  <c r="F14" i="2"/>
  <c r="O6" i="2"/>
  <c r="K14" i="2"/>
  <c r="K41" i="2"/>
  <c r="C30" i="2"/>
  <c r="J72" i="2"/>
  <c r="K25" i="2"/>
  <c r="G65" i="2"/>
  <c r="H15" i="2"/>
  <c r="D40" i="2"/>
  <c r="I8" i="2"/>
  <c r="C59" i="2"/>
  <c r="H45" i="2"/>
  <c r="L34" i="2"/>
  <c r="M13" i="2"/>
  <c r="I17" i="2"/>
  <c r="I51" i="2"/>
  <c r="I69" i="2"/>
  <c r="K104" i="2"/>
  <c r="K50" i="2"/>
  <c r="M85" i="2"/>
  <c r="F94" i="2"/>
  <c r="G98" i="2"/>
  <c r="J84" i="2"/>
  <c r="O43" i="2"/>
  <c r="F57" i="2"/>
  <c r="G88" i="2"/>
  <c r="H84" i="2"/>
  <c r="C112" i="2"/>
  <c r="C94" i="2"/>
  <c r="B127" i="2"/>
  <c r="H103" i="2"/>
  <c r="K135" i="2"/>
  <c r="E1262" i="2"/>
  <c r="B96" i="2"/>
  <c r="H18" i="2"/>
  <c r="C56" i="2"/>
  <c r="G28" i="2"/>
  <c r="K27" i="2"/>
  <c r="D34" i="2"/>
  <c r="G7" i="2"/>
  <c r="B41" i="2"/>
  <c r="D16" i="2"/>
  <c r="O21" i="2"/>
  <c r="O5" i="2"/>
  <c r="H11" i="2"/>
  <c r="B17" i="2"/>
  <c r="I22" i="2"/>
  <c r="C28" i="2"/>
  <c r="K34" i="2"/>
  <c r="M52" i="2"/>
  <c r="L87" i="2"/>
  <c r="O42" i="2"/>
  <c r="L70" i="2"/>
  <c r="D28" i="2"/>
  <c r="L35" i="2"/>
  <c r="H57" i="2"/>
  <c r="K108" i="2"/>
  <c r="O48" i="2"/>
  <c r="I76" i="2"/>
  <c r="G8" i="2"/>
  <c r="O13" i="2"/>
  <c r="H19" i="2"/>
  <c r="B25" i="2"/>
  <c r="I30" i="2"/>
  <c r="G39" i="2"/>
  <c r="F62" i="2"/>
  <c r="G35" i="2"/>
  <c r="M58" i="2"/>
  <c r="M3" i="2"/>
  <c r="G9" i="2"/>
  <c r="O14" i="2"/>
  <c r="H20" i="2"/>
  <c r="B26" i="2"/>
  <c r="I31" i="2"/>
  <c r="D43" i="2"/>
  <c r="M73" i="2"/>
  <c r="L40" i="2"/>
  <c r="K62" i="2"/>
  <c r="C26" i="2"/>
  <c r="I32" i="2"/>
  <c r="H48" i="2"/>
  <c r="C34" i="2"/>
  <c r="J52" i="2"/>
  <c r="B4" i="2"/>
  <c r="I9" i="2"/>
  <c r="C15" i="2"/>
  <c r="J20" i="2"/>
  <c r="D26" i="2"/>
  <c r="K31" i="2"/>
  <c r="I41" i="2"/>
  <c r="O44" i="2"/>
  <c r="G51" i="2"/>
  <c r="F58" i="2"/>
  <c r="O69" i="2"/>
  <c r="C84" i="2"/>
  <c r="J112" i="2"/>
  <c r="B97" i="2"/>
  <c r="K82" i="2"/>
  <c r="B108" i="2"/>
  <c r="G66" i="2"/>
  <c r="L88" i="2"/>
  <c r="L110" i="2"/>
  <c r="I45" i="2"/>
  <c r="B52" i="2"/>
  <c r="H58" i="2"/>
  <c r="J70" i="2"/>
  <c r="C85" i="2"/>
  <c r="B110" i="2"/>
  <c r="H68" i="2"/>
  <c r="M91" i="2"/>
  <c r="K44" i="2"/>
  <c r="D51" i="2"/>
  <c r="C58" i="2"/>
  <c r="C69" i="2"/>
  <c r="K86" i="2"/>
  <c r="C110" i="2"/>
  <c r="B95" i="2"/>
  <c r="I81" i="2"/>
  <c r="D99" i="2"/>
  <c r="J64" i="2"/>
  <c r="M86" i="2"/>
  <c r="E111" i="2"/>
  <c r="M44" i="2"/>
  <c r="F51" i="2"/>
  <c r="L57" i="2"/>
  <c r="E69" i="2"/>
  <c r="E89" i="2"/>
  <c r="F76" i="2"/>
  <c r="B85" i="2"/>
  <c r="M98" i="2"/>
  <c r="O113" i="2"/>
  <c r="C145" i="2"/>
  <c r="F98" i="2"/>
  <c r="J130" i="2"/>
  <c r="D132" i="2"/>
  <c r="K139" i="2"/>
  <c r="L106" i="2"/>
  <c r="J102" i="2"/>
  <c r="J167" i="2"/>
  <c r="D172" i="2"/>
  <c r="I168" i="2"/>
  <c r="J190" i="2"/>
  <c r="B58" i="2"/>
  <c r="I83" i="2"/>
  <c r="H67" i="2"/>
  <c r="D57" i="2"/>
  <c r="K105" i="2"/>
  <c r="I127" i="2"/>
  <c r="J63" i="2"/>
  <c r="G109" i="2"/>
  <c r="M50" i="2"/>
  <c r="K67" i="2"/>
  <c r="L129" i="2"/>
  <c r="D97" i="2"/>
  <c r="K134" i="2"/>
  <c r="E123" i="2"/>
  <c r="H131" i="2"/>
  <c r="O85" i="2"/>
  <c r="M155" i="2"/>
  <c r="J179" i="2"/>
  <c r="H3" i="2"/>
  <c r="F20" i="2"/>
  <c r="H12" i="2"/>
  <c r="K38" i="2"/>
  <c r="O3" i="2"/>
  <c r="K60" i="2"/>
  <c r="D4" i="2"/>
  <c r="I77" i="2"/>
  <c r="B18" i="2"/>
  <c r="M42" i="2"/>
  <c r="G6" i="2"/>
  <c r="O11" i="2"/>
  <c r="H17" i="2"/>
  <c r="B23" i="2"/>
  <c r="I28" i="2"/>
  <c r="K35" i="2"/>
  <c r="B54" i="2"/>
  <c r="M106" i="2"/>
  <c r="I43" i="2"/>
  <c r="F73" i="2"/>
  <c r="J28" i="2"/>
  <c r="L36" i="2"/>
  <c r="J58" i="2"/>
  <c r="F33" i="2"/>
  <c r="D52" i="2"/>
  <c r="O80" i="2"/>
  <c r="M8" i="2"/>
  <c r="G14" i="2"/>
  <c r="O19" i="2"/>
  <c r="H25" i="2"/>
  <c r="B31" i="2"/>
  <c r="J40" i="2"/>
  <c r="L64" i="2"/>
  <c r="O35" i="2"/>
  <c r="I62" i="2"/>
  <c r="F4" i="2"/>
  <c r="M9" i="2"/>
  <c r="G15" i="2"/>
  <c r="O20" i="2"/>
  <c r="H26" i="2"/>
  <c r="B32" i="2"/>
  <c r="O45" i="2"/>
  <c r="E75" i="2"/>
  <c r="B42" i="2"/>
  <c r="C65" i="2"/>
  <c r="I26" i="2"/>
  <c r="B33" i="2"/>
  <c r="K54" i="2"/>
  <c r="C35" i="2"/>
  <c r="B57" i="2"/>
  <c r="H4" i="2"/>
  <c r="B10" i="2"/>
  <c r="I15" i="2"/>
  <c r="C21" i="2"/>
  <c r="J26" i="2"/>
  <c r="D32" i="2"/>
  <c r="D42" i="2"/>
  <c r="G45" i="2"/>
  <c r="M51" i="2"/>
  <c r="L58" i="2"/>
  <c r="H70" i="2"/>
  <c r="L84" i="2"/>
  <c r="F80" i="2"/>
  <c r="M97" i="2"/>
  <c r="M84" i="2"/>
  <c r="M108" i="2"/>
  <c r="G67" i="2"/>
  <c r="H89" i="2"/>
  <c r="I124" i="2"/>
  <c r="B46" i="2"/>
  <c r="H52" i="2"/>
  <c r="O58" i="2"/>
  <c r="L71" i="2"/>
  <c r="L85" i="2"/>
  <c r="M111" i="2"/>
  <c r="E71" i="2"/>
  <c r="G93" i="2"/>
  <c r="D45" i="2"/>
  <c r="J51" i="2"/>
  <c r="I58" i="2"/>
  <c r="J69" i="2"/>
  <c r="G87" i="2"/>
  <c r="I113" i="2"/>
  <c r="H97" i="2"/>
  <c r="L83" i="2"/>
  <c r="K101" i="2"/>
  <c r="J65" i="2"/>
  <c r="J87" i="2"/>
  <c r="G112" i="2"/>
  <c r="F45" i="2"/>
  <c r="L51" i="2"/>
  <c r="E58" i="2"/>
  <c r="G70" i="2"/>
  <c r="G91" i="2"/>
  <c r="L76" i="2"/>
  <c r="B86" i="2"/>
  <c r="G99" i="2"/>
  <c r="D115" i="2"/>
  <c r="M149" i="2"/>
  <c r="C101" i="2"/>
  <c r="G131" i="2"/>
  <c r="B151" i="2"/>
  <c r="D151" i="2"/>
  <c r="D114" i="2"/>
  <c r="F125" i="2"/>
  <c r="I114" i="2"/>
  <c r="J157" i="2"/>
  <c r="O188" i="2"/>
  <c r="G1261" i="2"/>
  <c r="M7" i="2"/>
  <c r="D7" i="2"/>
  <c r="O75" i="2"/>
  <c r="M19" i="2"/>
  <c r="G12" i="2"/>
  <c r="B29" i="2"/>
  <c r="E33" i="2"/>
  <c r="C29" i="2"/>
  <c r="F34" i="2"/>
  <c r="F3" i="2"/>
  <c r="G20" i="2"/>
  <c r="H31" i="2"/>
  <c r="E41" i="2"/>
  <c r="O36" i="2"/>
  <c r="K63" i="2"/>
  <c r="L4" i="2"/>
  <c r="F10" i="2"/>
  <c r="M15" i="2"/>
  <c r="O26" i="2"/>
  <c r="H32" i="2"/>
  <c r="I47" i="2"/>
  <c r="M78" i="2"/>
  <c r="J42" i="2"/>
  <c r="F66" i="2"/>
  <c r="B27" i="2"/>
  <c r="B34" i="2"/>
  <c r="M55" i="2"/>
  <c r="C36" i="2"/>
  <c r="O4" i="2"/>
  <c r="H10" i="2"/>
  <c r="B16" i="2"/>
  <c r="I21" i="2"/>
  <c r="C27" i="2"/>
  <c r="J32" i="2"/>
  <c r="G43" i="2"/>
  <c r="M45" i="2"/>
  <c r="L52" i="2"/>
  <c r="E59" i="2"/>
  <c r="B71" i="2"/>
  <c r="F89" i="2"/>
  <c r="C81" i="2"/>
  <c r="M102" i="2"/>
  <c r="K85" i="2"/>
  <c r="M109" i="2"/>
  <c r="O68" i="2"/>
  <c r="B91" i="2"/>
  <c r="B40" i="2"/>
  <c r="H46" i="2"/>
  <c r="O52" i="2"/>
  <c r="G60" i="2"/>
  <c r="F72" i="2"/>
  <c r="C88" i="2"/>
  <c r="C113" i="2"/>
  <c r="B74" i="2"/>
  <c r="K95" i="2"/>
  <c r="J45" i="2"/>
  <c r="I52" i="2"/>
  <c r="B59" i="2"/>
  <c r="D70" i="2"/>
  <c r="G90" i="2"/>
  <c r="L126" i="2"/>
  <c r="L100" i="2"/>
  <c r="C86" i="2"/>
  <c r="H102" i="2"/>
  <c r="D67" i="2"/>
  <c r="D89" i="2"/>
  <c r="B129" i="2"/>
  <c r="L45" i="2"/>
  <c r="E52" i="2"/>
  <c r="D59" i="2"/>
  <c r="O70" i="2"/>
  <c r="O92" i="2"/>
  <c r="E77" i="2"/>
  <c r="B87" i="2"/>
  <c r="J101" i="2"/>
  <c r="L115" i="2"/>
  <c r="I158" i="2"/>
  <c r="F103" i="2"/>
  <c r="C132" i="2"/>
  <c r="D161" i="2"/>
  <c r="O76" i="2"/>
  <c r="B116" i="2"/>
  <c r="B100" i="2"/>
  <c r="F126" i="2"/>
  <c r="L153" i="2"/>
  <c r="C190" i="2"/>
  <c r="J1260" i="2"/>
  <c r="E57" i="2"/>
  <c r="M6" i="2"/>
  <c r="H23" i="2"/>
  <c r="G58" i="2"/>
  <c r="K74" i="2"/>
  <c r="L59" i="2"/>
  <c r="E54" i="2"/>
  <c r="F9" i="2"/>
  <c r="O25" i="2"/>
  <c r="E67" i="2"/>
  <c r="G21" i="2"/>
  <c r="D58" i="2"/>
  <c r="B9" i="2"/>
  <c r="B24" i="2"/>
  <c r="I11" i="2"/>
  <c r="J13" i="2"/>
  <c r="E6" i="2"/>
  <c r="D69" i="2"/>
  <c r="K9" i="2"/>
  <c r="B12" i="2"/>
  <c r="K21" i="2"/>
  <c r="I20" i="2"/>
  <c r="F7" i="2"/>
  <c r="M12" i="2"/>
  <c r="G18" i="2"/>
  <c r="O23" i="2"/>
  <c r="H29" i="2"/>
  <c r="K37" i="2"/>
  <c r="I59" i="2"/>
  <c r="E34" i="2"/>
  <c r="B48" i="2"/>
  <c r="D76" i="2"/>
  <c r="B30" i="2"/>
  <c r="F38" i="2"/>
  <c r="B61" i="2"/>
  <c r="F35" i="2"/>
  <c r="G55" i="2"/>
  <c r="L3" i="2"/>
  <c r="L9" i="2"/>
  <c r="F15" i="2"/>
  <c r="M20" i="2"/>
  <c r="G26" i="2"/>
  <c r="O31" i="2"/>
  <c r="H42" i="2"/>
  <c r="K69" i="2"/>
  <c r="O37" i="2"/>
  <c r="M64" i="2"/>
  <c r="E5" i="2"/>
  <c r="L10" i="2"/>
  <c r="F16" i="2"/>
  <c r="M21" i="2"/>
  <c r="G27" i="2"/>
  <c r="O32" i="2"/>
  <c r="H51" i="2"/>
  <c r="E83" i="2"/>
  <c r="M43" i="2"/>
  <c r="I67" i="2"/>
  <c r="H27" i="2"/>
  <c r="I34" i="2"/>
  <c r="F60" i="2"/>
  <c r="C37" i="2"/>
  <c r="K61" i="2"/>
  <c r="G5" i="2"/>
  <c r="O10" i="2"/>
  <c r="H16" i="2"/>
  <c r="B22" i="2"/>
  <c r="I27" i="2"/>
  <c r="C33" i="2"/>
  <c r="B44" i="2"/>
  <c r="F46" i="2"/>
  <c r="E53" i="2"/>
  <c r="K59" i="2"/>
  <c r="I71" i="2"/>
  <c r="J91" i="2"/>
  <c r="F83" i="2"/>
  <c r="J103" i="2"/>
  <c r="G86" i="2"/>
  <c r="K110" i="2"/>
  <c r="K71" i="2"/>
  <c r="L91" i="2"/>
  <c r="H40" i="2"/>
  <c r="O46" i="2"/>
  <c r="G53" i="2"/>
  <c r="G61" i="2"/>
  <c r="M72" i="2"/>
  <c r="J89" i="2"/>
  <c r="G115" i="2"/>
  <c r="K75" i="2"/>
  <c r="F97" i="2"/>
  <c r="C46" i="2"/>
  <c r="B53" i="2"/>
  <c r="H59" i="2"/>
  <c r="F71" i="2"/>
  <c r="E91" i="2"/>
  <c r="C139" i="2"/>
  <c r="I101" i="2"/>
  <c r="L86" i="2"/>
  <c r="B105" i="2"/>
  <c r="D68" i="2"/>
  <c r="M89" i="2"/>
  <c r="L39" i="2"/>
  <c r="E46" i="2"/>
  <c r="K52" i="2"/>
  <c r="J59" i="2"/>
  <c r="H71" i="2"/>
  <c r="L93" i="2"/>
  <c r="K77" i="2"/>
  <c r="B88" i="2"/>
  <c r="D102" i="2"/>
  <c r="M118" i="2"/>
  <c r="B81" i="2"/>
  <c r="M103" i="2"/>
  <c r="J133" i="2"/>
  <c r="K114" i="2"/>
  <c r="L78" i="2"/>
  <c r="G126" i="2"/>
  <c r="F108" i="2"/>
  <c r="B142" i="2"/>
  <c r="M182" i="2"/>
  <c r="M186" i="2"/>
  <c r="N51" i="2"/>
  <c r="D22" i="2"/>
  <c r="F8" i="2"/>
  <c r="F5" i="2"/>
  <c r="M16" i="2"/>
  <c r="I65" i="2"/>
  <c r="O17" i="2"/>
  <c r="K36" i="2"/>
  <c r="G46" i="2"/>
  <c r="F37" i="2"/>
  <c r="M14" i="2"/>
  <c r="B15" i="2"/>
  <c r="G13" i="2"/>
  <c r="D37" i="2"/>
  <c r="K12" i="2"/>
  <c r="K3" i="2"/>
  <c r="C14" i="2"/>
  <c r="E9" i="2"/>
  <c r="M10" i="2"/>
  <c r="D13" i="2"/>
  <c r="I23" i="2"/>
  <c r="J7" i="2"/>
  <c r="L7" i="2"/>
  <c r="F13" i="2"/>
  <c r="M18" i="2"/>
  <c r="G24" i="2"/>
  <c r="O29" i="2"/>
  <c r="E38" i="2"/>
  <c r="L60" i="2"/>
  <c r="E35" i="2"/>
  <c r="O51" i="2"/>
  <c r="C80" i="2"/>
  <c r="H30" i="2"/>
  <c r="F39" i="2"/>
  <c r="F63" i="2"/>
  <c r="F36" i="2"/>
  <c r="I63" i="2"/>
  <c r="E4" i="2"/>
  <c r="E10" i="2"/>
  <c r="L15" i="2"/>
  <c r="F21" i="2"/>
  <c r="M26" i="2"/>
  <c r="G32" i="2"/>
  <c r="C43" i="2"/>
  <c r="B75" i="2"/>
  <c r="O38" i="2"/>
  <c r="C66" i="2"/>
  <c r="K5" i="2"/>
  <c r="E11" i="2"/>
  <c r="L16" i="2"/>
  <c r="F22" i="2"/>
  <c r="M27" i="2"/>
  <c r="O33" i="2"/>
  <c r="J55" i="2"/>
  <c r="H33" i="2"/>
  <c r="H44" i="2"/>
  <c r="B70" i="2"/>
  <c r="O27" i="2"/>
  <c r="I35" i="2"/>
  <c r="I61" i="2"/>
  <c r="C38" i="2"/>
  <c r="C64" i="2"/>
  <c r="M5" i="2"/>
  <c r="G11" i="2"/>
  <c r="O16" i="2"/>
  <c r="H22" i="2"/>
  <c r="B28" i="2"/>
  <c r="J33" i="2"/>
  <c r="L47" i="2"/>
  <c r="E47" i="2"/>
  <c r="K53" i="2"/>
  <c r="E60" i="2"/>
  <c r="E73" i="2"/>
  <c r="F92" i="2"/>
  <c r="F86" i="2"/>
  <c r="F105" i="2"/>
  <c r="G89" i="2"/>
  <c r="B113" i="2"/>
  <c r="H74" i="2"/>
  <c r="B94" i="2"/>
  <c r="O40" i="2"/>
  <c r="G47" i="2"/>
  <c r="F54" i="2"/>
  <c r="G62" i="2"/>
  <c r="I74" i="2"/>
  <c r="F90" i="2"/>
  <c r="C119" i="2"/>
  <c r="H78" i="2"/>
  <c r="C98" i="2"/>
  <c r="B47" i="2"/>
  <c r="H53" i="2"/>
  <c r="H60" i="2"/>
  <c r="G72" i="2"/>
  <c r="O91" i="2"/>
  <c r="E82" i="2"/>
  <c r="C104" i="2"/>
  <c r="F88" i="2"/>
  <c r="H108" i="2"/>
  <c r="F70" i="2"/>
  <c r="G94" i="2"/>
  <c r="E40" i="2"/>
  <c r="K46" i="2"/>
  <c r="J53" i="2"/>
  <c r="J60" i="2"/>
  <c r="D73" i="2"/>
  <c r="O95" i="2"/>
  <c r="D78" i="2"/>
  <c r="B90" i="2"/>
  <c r="K102" i="2"/>
  <c r="K121" i="2"/>
  <c r="B83" i="2"/>
  <c r="E107" i="2"/>
  <c r="D137" i="2"/>
  <c r="D117" i="2"/>
  <c r="E79" i="2"/>
  <c r="J131" i="2"/>
  <c r="J116" i="2"/>
  <c r="H188" i="2"/>
  <c r="M162" i="2"/>
  <c r="D189" i="2"/>
  <c r="N183" i="2"/>
  <c r="B62" i="2"/>
  <c r="E36" i="2"/>
  <c r="D55" i="2"/>
  <c r="H88" i="2"/>
  <c r="O30" i="2"/>
  <c r="I40" i="2"/>
  <c r="E68" i="2"/>
  <c r="M36" i="2"/>
  <c r="K64" i="2"/>
  <c r="K4" i="2"/>
  <c r="K10" i="2"/>
  <c r="E16" i="2"/>
  <c r="L21" i="2"/>
  <c r="F27" i="2"/>
  <c r="M32" i="2"/>
  <c r="F44" i="2"/>
  <c r="K81" i="2"/>
  <c r="C40" i="2"/>
  <c r="F67" i="2"/>
  <c r="D6" i="2"/>
  <c r="K11" i="2"/>
  <c r="E17" i="2"/>
  <c r="L22" i="2"/>
  <c r="F28" i="2"/>
  <c r="O34" i="2"/>
  <c r="L56" i="2"/>
  <c r="H34" i="2"/>
  <c r="E45" i="2"/>
  <c r="G71" i="2"/>
  <c r="M28" i="2"/>
  <c r="I36" i="2"/>
  <c r="L62" i="2"/>
  <c r="C39" i="2"/>
  <c r="F65" i="2"/>
  <c r="F6" i="2"/>
  <c r="M11" i="2"/>
  <c r="G17" i="2"/>
  <c r="O22" i="2"/>
  <c r="H28" i="2"/>
  <c r="J34" i="2"/>
  <c r="G49" i="2"/>
  <c r="K47" i="2"/>
  <c r="D54" i="2"/>
  <c r="E61" i="2"/>
  <c r="L73" i="2"/>
  <c r="M93" i="2"/>
  <c r="M87" i="2"/>
  <c r="D106" i="2"/>
  <c r="E90" i="2"/>
  <c r="M123" i="2"/>
  <c r="J75" i="2"/>
  <c r="B98" i="2"/>
  <c r="G41" i="2"/>
  <c r="M47" i="2"/>
  <c r="L54" i="2"/>
  <c r="G63" i="2"/>
  <c r="C75" i="2"/>
  <c r="J92" i="2"/>
  <c r="O59" i="2"/>
  <c r="M79" i="2"/>
  <c r="L99" i="2"/>
  <c r="H47" i="2"/>
  <c r="O53" i="2"/>
  <c r="H61" i="2"/>
  <c r="O72" i="2"/>
  <c r="O94" i="2"/>
  <c r="O82" i="2"/>
  <c r="L105" i="2"/>
  <c r="C89" i="2"/>
  <c r="F110" i="2"/>
  <c r="C73" i="2"/>
  <c r="I97" i="2"/>
  <c r="K40" i="2"/>
  <c r="D47" i="2"/>
  <c r="C54" i="2"/>
  <c r="D61" i="2"/>
  <c r="K73" i="2"/>
  <c r="M96" i="2"/>
  <c r="J78" i="2"/>
  <c r="I90" i="2"/>
  <c r="G104" i="2"/>
  <c r="H122" i="2"/>
  <c r="I86" i="2"/>
  <c r="C109" i="2"/>
  <c r="L141" i="2"/>
  <c r="G118" i="2"/>
  <c r="D83" i="2"/>
  <c r="E127" i="2"/>
  <c r="H130" i="2"/>
  <c r="I137" i="2"/>
  <c r="G173" i="2"/>
  <c r="D188" i="2"/>
  <c r="N47" i="2"/>
  <c r="F25" i="2"/>
  <c r="M30" i="2"/>
  <c r="G40" i="2"/>
  <c r="F64" i="2"/>
  <c r="E37" i="2"/>
  <c r="F56" i="2"/>
  <c r="H24" i="2"/>
  <c r="G31" i="2"/>
  <c r="G42" i="2"/>
  <c r="H69" i="2"/>
  <c r="M37" i="2"/>
  <c r="M65" i="2"/>
  <c r="D5" i="2"/>
  <c r="D11" i="2"/>
  <c r="K16" i="2"/>
  <c r="E22" i="2"/>
  <c r="L27" i="2"/>
  <c r="M33" i="2"/>
  <c r="B45" i="2"/>
  <c r="L90" i="2"/>
  <c r="O41" i="2"/>
  <c r="M69" i="2"/>
  <c r="J6" i="2"/>
  <c r="D12" i="2"/>
  <c r="K17" i="2"/>
  <c r="E23" i="2"/>
  <c r="L28" i="2"/>
  <c r="H35" i="2"/>
  <c r="D60" i="2"/>
  <c r="B35" i="2"/>
  <c r="D49" i="2"/>
  <c r="G75" i="2"/>
  <c r="F29" i="2"/>
  <c r="I37" i="2"/>
  <c r="J67" i="2"/>
  <c r="M40" i="2"/>
  <c r="I66" i="2"/>
  <c r="L6" i="2"/>
  <c r="F12" i="2"/>
  <c r="M17" i="2"/>
  <c r="G23" i="2"/>
  <c r="O28" i="2"/>
  <c r="J35" i="2"/>
  <c r="O54" i="2"/>
  <c r="D48" i="2"/>
  <c r="J54" i="2"/>
  <c r="E63" i="2"/>
  <c r="F74" i="2"/>
  <c r="D96" i="2"/>
  <c r="J88" i="2"/>
  <c r="O107" i="2"/>
  <c r="O93" i="2"/>
  <c r="M59" i="2"/>
  <c r="G78" i="2"/>
  <c r="L98" i="2"/>
  <c r="M41" i="2"/>
  <c r="L48" i="2"/>
  <c r="E55" i="2"/>
  <c r="O64" i="2"/>
  <c r="G76" i="2"/>
  <c r="M94" i="2"/>
  <c r="O61" i="2"/>
  <c r="F81" i="2"/>
  <c r="C103" i="2"/>
  <c r="O47" i="2"/>
  <c r="G54" i="2"/>
  <c r="B63" i="2"/>
  <c r="C74" i="2"/>
  <c r="H96" i="2"/>
  <c r="E85" i="2"/>
  <c r="I106" i="2"/>
  <c r="F91" i="2"/>
  <c r="I120" i="2"/>
  <c r="B78" i="2"/>
  <c r="C100" i="2"/>
  <c r="D41" i="2"/>
  <c r="C48" i="2"/>
  <c r="I54" i="2"/>
  <c r="D63" i="2"/>
  <c r="E74" i="2"/>
  <c r="E99" i="2"/>
  <c r="I79" i="2"/>
  <c r="I91" i="2"/>
  <c r="L107" i="2"/>
  <c r="D123" i="2"/>
  <c r="I87" i="2"/>
  <c r="J114" i="2"/>
  <c r="H150" i="2"/>
  <c r="G120" i="2"/>
  <c r="D84" i="2"/>
  <c r="M122" i="2"/>
  <c r="I147" i="2"/>
  <c r="D165" i="2"/>
  <c r="O173" i="2"/>
  <c r="M153" i="2"/>
  <c r="N179" i="2"/>
  <c r="E20" i="2"/>
  <c r="L25" i="2"/>
  <c r="F31" i="2"/>
  <c r="E42" i="2"/>
  <c r="C68" i="2"/>
  <c r="L37" i="2"/>
  <c r="C62" i="2"/>
  <c r="O24" i="2"/>
  <c r="M31" i="2"/>
  <c r="E44" i="2"/>
  <c r="M70" i="2"/>
  <c r="M38" i="2"/>
  <c r="C67" i="2"/>
  <c r="J5" i="2"/>
  <c r="J11" i="2"/>
  <c r="D17" i="2"/>
  <c r="K22" i="2"/>
  <c r="E28" i="2"/>
  <c r="M34" i="2"/>
  <c r="J46" i="2"/>
  <c r="E100" i="2"/>
  <c r="L43" i="2"/>
  <c r="C71" i="2"/>
  <c r="C7" i="2"/>
  <c r="J12" i="2"/>
  <c r="D18" i="2"/>
  <c r="K23" i="2"/>
  <c r="E29" i="2"/>
  <c r="H36" i="2"/>
  <c r="F61" i="2"/>
  <c r="B36" i="2"/>
  <c r="L50" i="2"/>
  <c r="O78" i="2"/>
  <c r="L29" i="2"/>
  <c r="I38" i="2"/>
  <c r="L72" i="2"/>
  <c r="K42" i="2"/>
  <c r="F77" i="2"/>
  <c r="E7" i="2"/>
  <c r="L12" i="2"/>
  <c r="F18" i="2"/>
  <c r="M23" i="2"/>
  <c r="G29" i="2"/>
  <c r="J37" i="2"/>
  <c r="F59" i="2"/>
  <c r="J48" i="2"/>
  <c r="C55" i="2"/>
  <c r="E64" i="2"/>
  <c r="H75" i="2"/>
  <c r="O96" i="2"/>
  <c r="D90" i="2"/>
  <c r="L109" i="2"/>
  <c r="L94" i="2"/>
  <c r="M60" i="2"/>
  <c r="L79" i="2"/>
  <c r="F101" i="2"/>
  <c r="F42" i="2"/>
  <c r="E49" i="2"/>
  <c r="K55" i="2"/>
  <c r="O65" i="2"/>
  <c r="L77" i="2"/>
  <c r="G96" i="2"/>
  <c r="O62" i="2"/>
  <c r="C82" i="2"/>
  <c r="J105" i="2"/>
  <c r="G48" i="2"/>
  <c r="M54" i="2"/>
  <c r="B64" i="2"/>
  <c r="J74" i="2"/>
  <c r="G97" i="2"/>
  <c r="H87" i="2"/>
  <c r="H107" i="2"/>
  <c r="M92" i="2"/>
  <c r="F128" i="2"/>
  <c r="G79" i="2"/>
  <c r="M100" i="2"/>
  <c r="J41" i="2"/>
  <c r="I48" i="2"/>
  <c r="B55" i="2"/>
  <c r="D64" i="2"/>
  <c r="L74" i="2"/>
  <c r="D100" i="2"/>
  <c r="B80" i="2"/>
  <c r="I92" i="2"/>
  <c r="G108" i="2"/>
  <c r="O123" i="2"/>
  <c r="I88" i="2"/>
  <c r="H116" i="2"/>
  <c r="B114" i="2"/>
  <c r="D121" i="2"/>
  <c r="K91" i="2"/>
  <c r="K120" i="2"/>
  <c r="J145" i="2"/>
  <c r="I155" i="2"/>
  <c r="O163" i="2"/>
  <c r="E166" i="2"/>
  <c r="N78" i="2"/>
  <c r="J9" i="2"/>
  <c r="E26" i="2"/>
  <c r="L31" i="2"/>
  <c r="L38" i="2"/>
  <c r="I64" i="2"/>
  <c r="G25" i="2"/>
  <c r="F32" i="2"/>
  <c r="K45" i="2"/>
  <c r="D72" i="2"/>
  <c r="O39" i="2"/>
  <c r="F68" i="2"/>
  <c r="I6" i="2"/>
  <c r="C12" i="2"/>
  <c r="J17" i="2"/>
  <c r="D23" i="2"/>
  <c r="K28" i="2"/>
  <c r="M35" i="2"/>
  <c r="I50" i="2"/>
  <c r="I110" i="2"/>
  <c r="E48" i="2"/>
  <c r="H72" i="2"/>
  <c r="I7" i="2"/>
  <c r="C13" i="2"/>
  <c r="J18" i="2"/>
  <c r="D24" i="2"/>
  <c r="K29" i="2"/>
  <c r="H37" i="2"/>
  <c r="L63" i="2"/>
  <c r="B37" i="2"/>
  <c r="G52" i="2"/>
  <c r="O83" i="2"/>
  <c r="K30" i="2"/>
  <c r="J39" i="2"/>
  <c r="D74" i="2"/>
  <c r="I44" i="2"/>
  <c r="H85" i="2"/>
  <c r="K7" i="2"/>
  <c r="E13" i="2"/>
  <c r="L18" i="2"/>
  <c r="F24" i="2"/>
  <c r="M29" i="2"/>
  <c r="J38" i="2"/>
  <c r="I60" i="2"/>
  <c r="C49" i="2"/>
  <c r="B56" i="2"/>
  <c r="E65" i="2"/>
  <c r="E78" i="2"/>
  <c r="H99" i="2"/>
  <c r="M90" i="2"/>
  <c r="H114" i="2"/>
  <c r="K98" i="2"/>
  <c r="M62" i="2"/>
  <c r="O81" i="2"/>
  <c r="B103" i="2"/>
  <c r="E43" i="2"/>
  <c r="K49" i="2"/>
  <c r="J56" i="2"/>
  <c r="O66" i="2"/>
  <c r="D79" i="2"/>
  <c r="K99" i="2"/>
  <c r="H63" i="2"/>
  <c r="F84" i="2"/>
  <c r="G106" i="2"/>
  <c r="M48" i="2"/>
  <c r="L55" i="2"/>
  <c r="B65" i="2"/>
  <c r="D82" i="2"/>
  <c r="H101" i="2"/>
  <c r="L89" i="2"/>
  <c r="D111" i="2"/>
  <c r="J93" i="2"/>
  <c r="C61" i="2"/>
  <c r="L80" i="2"/>
  <c r="I102" i="2"/>
  <c r="I42" i="2"/>
  <c r="B49" i="2"/>
  <c r="O55" i="2"/>
  <c r="D65" i="2"/>
  <c r="M80" i="2"/>
  <c r="D105" i="2"/>
  <c r="H80" i="2"/>
  <c r="I95" i="2"/>
  <c r="J109" i="2"/>
  <c r="G125" i="2"/>
  <c r="C91" i="2"/>
  <c r="I119" i="2"/>
  <c r="F123" i="2"/>
  <c r="M124" i="2"/>
  <c r="K93" i="2"/>
  <c r="I112" i="2"/>
  <c r="O138" i="2"/>
  <c r="J141" i="2"/>
  <c r="G181" i="2"/>
  <c r="C186" i="2"/>
  <c r="N192" i="2"/>
  <c r="E24" i="2"/>
  <c r="D15" i="2"/>
  <c r="C44" i="2"/>
  <c r="C20" i="2"/>
  <c r="G10" i="2"/>
  <c r="D33" i="2"/>
  <c r="L11" i="2"/>
  <c r="G4" i="2"/>
  <c r="C10" i="2"/>
  <c r="K26" i="2"/>
  <c r="L44" i="2"/>
  <c r="M39" i="2"/>
  <c r="M25" i="2"/>
  <c r="J49" i="2"/>
  <c r="I73" i="2"/>
  <c r="E72" i="2"/>
  <c r="B7" i="2"/>
  <c r="I12" i="2"/>
  <c r="C18" i="2"/>
  <c r="J23" i="2"/>
  <c r="G36" i="2"/>
  <c r="I56" i="2"/>
  <c r="C6" i="2"/>
  <c r="M49" i="2"/>
  <c r="K78" i="2"/>
  <c r="B8" i="2"/>
  <c r="I13" i="2"/>
  <c r="C19" i="2"/>
  <c r="J24" i="2"/>
  <c r="D30" i="2"/>
  <c r="H38" i="2"/>
  <c r="E66" i="2"/>
  <c r="B38" i="2"/>
  <c r="I53" i="2"/>
  <c r="B93" i="2"/>
  <c r="D31" i="2"/>
  <c r="H41" i="2"/>
  <c r="F79" i="2"/>
  <c r="D46" i="2"/>
  <c r="F104" i="2"/>
  <c r="D8" i="2"/>
  <c r="K13" i="2"/>
  <c r="E19" i="2"/>
  <c r="L24" i="2"/>
  <c r="F30" i="2"/>
  <c r="D39" i="2"/>
  <c r="L61" i="2"/>
  <c r="I49" i="2"/>
  <c r="H56" i="2"/>
  <c r="L65" i="2"/>
  <c r="J79" i="2"/>
  <c r="D101" i="2"/>
  <c r="G92" i="2"/>
  <c r="D118" i="2"/>
  <c r="J99" i="2"/>
  <c r="M63" i="2"/>
  <c r="E84" i="2"/>
  <c r="L103" i="2"/>
  <c r="K43" i="2"/>
  <c r="D50" i="2"/>
  <c r="C57" i="2"/>
  <c r="O67" i="2"/>
  <c r="I80" i="2"/>
  <c r="E102" i="2"/>
  <c r="H64" i="2"/>
  <c r="J86" i="2"/>
  <c r="F107" i="2"/>
  <c r="F49" i="2"/>
  <c r="E56" i="2"/>
  <c r="B66" i="2"/>
  <c r="M82" i="2"/>
  <c r="G102" i="2"/>
  <c r="H90" i="2"/>
  <c r="D112" i="2"/>
  <c r="D95" i="2"/>
  <c r="J61" i="2"/>
  <c r="F82" i="2"/>
  <c r="G103" i="2"/>
  <c r="B43" i="2"/>
  <c r="H49" i="2"/>
  <c r="G56" i="2"/>
  <c r="D66" i="2"/>
  <c r="M83" i="2"/>
  <c r="E117" i="2"/>
  <c r="H81" i="2"/>
  <c r="C96" i="2"/>
  <c r="E110" i="2"/>
  <c r="J127" i="2"/>
  <c r="C92" i="2"/>
  <c r="B121" i="2"/>
  <c r="I125" i="2"/>
  <c r="B130" i="2"/>
  <c r="E94" i="2"/>
  <c r="G136" i="2"/>
  <c r="I134" i="2"/>
  <c r="K144" i="2"/>
  <c r="K152" i="2"/>
  <c r="B189" i="2"/>
  <c r="N73" i="2"/>
  <c r="C4" i="2"/>
  <c r="K20" i="2"/>
  <c r="I70" i="2"/>
  <c r="D10" i="2"/>
  <c r="L20" i="2"/>
  <c r="G19" i="2"/>
  <c r="H21" i="2"/>
  <c r="H6" i="2"/>
  <c r="I4" i="2"/>
  <c r="J15" i="2"/>
  <c r="D21" i="2"/>
  <c r="E32" i="2"/>
  <c r="O71" i="2"/>
  <c r="K65" i="2"/>
  <c r="L32" i="2"/>
  <c r="L41" i="2"/>
  <c r="D29" i="2"/>
  <c r="L23" i="2"/>
  <c r="F11" i="2"/>
  <c r="D38" i="2"/>
  <c r="J22" i="2"/>
  <c r="C47" i="2"/>
  <c r="E21" i="2"/>
  <c r="D25" i="2"/>
  <c r="F23" i="2"/>
  <c r="O9" i="2"/>
  <c r="I5" i="2"/>
  <c r="B5" i="2"/>
  <c r="I10" i="2"/>
  <c r="C16" i="2"/>
  <c r="J21" i="2"/>
  <c r="D27" i="2"/>
  <c r="K32" i="2"/>
  <c r="K48" i="2"/>
  <c r="C76" i="2"/>
  <c r="C41" i="2"/>
  <c r="M66" i="2"/>
  <c r="F26" i="2"/>
  <c r="L33" i="2"/>
  <c r="E51" i="2"/>
  <c r="E80" i="2"/>
  <c r="J43" i="2"/>
  <c r="J73" i="2"/>
  <c r="H7" i="2"/>
  <c r="B13" i="2"/>
  <c r="I18" i="2"/>
  <c r="C24" i="2"/>
  <c r="J29" i="2"/>
  <c r="G37" i="2"/>
  <c r="K57" i="2"/>
  <c r="G33" i="2"/>
  <c r="F53" i="2"/>
  <c r="B101" i="2"/>
  <c r="H8" i="2"/>
  <c r="B14" i="2"/>
  <c r="I19" i="2"/>
  <c r="C25" i="2"/>
  <c r="J30" i="2"/>
  <c r="H39" i="2"/>
  <c r="J68" i="2"/>
  <c r="B39" i="2"/>
  <c r="O57" i="2"/>
  <c r="E114" i="2"/>
  <c r="J31" i="2"/>
  <c r="F43" i="2"/>
  <c r="I103" i="2"/>
  <c r="C50" i="2"/>
  <c r="C3" i="2"/>
  <c r="J8" i="2"/>
  <c r="D14" i="2"/>
  <c r="K19" i="2"/>
  <c r="E25" i="2"/>
  <c r="L30" i="2"/>
  <c r="K39" i="2"/>
  <c r="H77" i="2"/>
  <c r="H50" i="2"/>
  <c r="O56" i="2"/>
  <c r="L67" i="2"/>
  <c r="L81" i="2"/>
  <c r="O101" i="2"/>
  <c r="K94" i="2"/>
  <c r="B132" i="2"/>
  <c r="O102" i="2"/>
  <c r="G64" i="2"/>
  <c r="O84" i="2"/>
  <c r="C107" i="2"/>
  <c r="D44" i="2"/>
  <c r="C51" i="2"/>
  <c r="I57" i="2"/>
  <c r="B69" i="2"/>
  <c r="L82" i="2"/>
  <c r="O103" i="2"/>
  <c r="H66" i="2"/>
  <c r="M88" i="2"/>
  <c r="D109" i="2"/>
  <c r="E50" i="2"/>
  <c r="K56" i="2"/>
  <c r="B68" i="2"/>
  <c r="K83" i="2"/>
  <c r="L104" i="2"/>
  <c r="L92" i="2"/>
  <c r="F116" i="2"/>
  <c r="K96" i="2"/>
  <c r="J62" i="2"/>
  <c r="C83" i="2"/>
  <c r="I107" i="2"/>
  <c r="H43" i="2"/>
  <c r="G50" i="2"/>
  <c r="M56" i="2"/>
  <c r="K66" i="2"/>
  <c r="K87" i="2"/>
  <c r="E121" i="2"/>
  <c r="H83" i="2"/>
  <c r="J96" i="2"/>
  <c r="H111" i="2"/>
  <c r="I133" i="2"/>
  <c r="C93" i="2"/>
  <c r="I122" i="2"/>
  <c r="E126" i="2"/>
  <c r="L130" i="2"/>
  <c r="K100" i="2"/>
  <c r="M74" i="2"/>
  <c r="F187" i="2"/>
  <c r="J165" i="2"/>
  <c r="O161" i="2"/>
  <c r="L1259" i="2"/>
  <c r="N193" i="2"/>
  <c r="J36" i="2"/>
  <c r="L53" i="2"/>
  <c r="L46" i="2"/>
  <c r="F52" i="2"/>
  <c r="M57" i="2"/>
  <c r="L66" i="2"/>
  <c r="M76" i="2"/>
  <c r="J94" i="2"/>
  <c r="J85" i="2"/>
  <c r="F100" i="2"/>
  <c r="M81" i="2"/>
  <c r="B102" i="2"/>
  <c r="M61" i="2"/>
  <c r="B77" i="2"/>
  <c r="F93" i="2"/>
  <c r="I39" i="2"/>
  <c r="C45" i="2"/>
  <c r="J50" i="2"/>
  <c r="D56" i="2"/>
  <c r="O63" i="2"/>
  <c r="G73" i="2"/>
  <c r="F87" i="2"/>
  <c r="D108" i="2"/>
  <c r="H65" i="2"/>
  <c r="J83" i="2"/>
  <c r="J100" i="2"/>
  <c r="I46" i="2"/>
  <c r="C52" i="2"/>
  <c r="J57" i="2"/>
  <c r="B67" i="2"/>
  <c r="D75" i="2"/>
  <c r="L95" i="2"/>
  <c r="K80" i="2"/>
  <c r="E98" i="2"/>
  <c r="H141" i="2"/>
  <c r="M95" i="2"/>
  <c r="C60" i="2"/>
  <c r="J76" i="2"/>
  <c r="D92" i="2"/>
  <c r="O120" i="2"/>
  <c r="G44" i="2"/>
  <c r="O49" i="2"/>
  <c r="H55" i="2"/>
  <c r="D62" i="2"/>
  <c r="B72" i="2"/>
  <c r="E92" i="2"/>
  <c r="M75" i="2"/>
  <c r="H82" i="2"/>
  <c r="I93" i="2"/>
  <c r="H105" i="2"/>
  <c r="H119" i="2"/>
  <c r="D139" i="2"/>
  <c r="C90" i="2"/>
  <c r="J106" i="2"/>
  <c r="G128" i="2"/>
  <c r="L121" i="2"/>
  <c r="I116" i="2"/>
  <c r="H137" i="2"/>
  <c r="J82" i="2"/>
  <c r="B99" i="2"/>
  <c r="J125" i="2"/>
  <c r="C130" i="2"/>
  <c r="B125" i="2"/>
  <c r="J120" i="2"/>
  <c r="B120" i="2"/>
  <c r="O111" i="2"/>
  <c r="F133" i="2"/>
  <c r="G74" i="2"/>
  <c r="G85" i="2"/>
  <c r="C102" i="2"/>
  <c r="L123" i="2"/>
  <c r="I99" i="2"/>
  <c r="M107" i="2"/>
  <c r="D116" i="2"/>
  <c r="O129" i="2"/>
  <c r="H145" i="2"/>
  <c r="I144" i="2"/>
  <c r="E137" i="2"/>
  <c r="D185" i="2"/>
  <c r="F176" i="2"/>
  <c r="B134" i="2"/>
  <c r="D163" i="2"/>
  <c r="C114" i="2"/>
  <c r="L125" i="2"/>
  <c r="G141" i="2"/>
  <c r="K171" i="2"/>
  <c r="M135" i="2"/>
  <c r="J163" i="2"/>
  <c r="B154" i="2"/>
  <c r="M139" i="2"/>
  <c r="I143" i="2"/>
  <c r="M163" i="2"/>
  <c r="H153" i="2"/>
  <c r="C171" i="2"/>
  <c r="O156" i="2"/>
  <c r="C149" i="2"/>
  <c r="M178" i="2"/>
  <c r="C162" i="2"/>
  <c r="G172" i="2"/>
  <c r="O172" i="2"/>
  <c r="D194" i="2"/>
  <c r="L180" i="2"/>
  <c r="F151" i="2"/>
  <c r="H161" i="2"/>
  <c r="I178" i="2"/>
  <c r="B168" i="2"/>
  <c r="L187" i="2"/>
  <c r="I184" i="2"/>
  <c r="K184" i="2"/>
  <c r="L184" i="2"/>
  <c r="C187" i="2"/>
  <c r="G153" i="2"/>
  <c r="K165" i="2"/>
  <c r="O184" i="2"/>
  <c r="D187" i="2"/>
  <c r="F1259" i="2"/>
  <c r="M1260" i="2"/>
  <c r="D190" i="2"/>
  <c r="O1260" i="2"/>
  <c r="D1260" i="2"/>
  <c r="N45" i="2"/>
  <c r="N159" i="2"/>
  <c r="N41" i="2"/>
  <c r="N161" i="2"/>
  <c r="N72" i="2"/>
  <c r="N186" i="2"/>
  <c r="N67" i="2"/>
  <c r="N187" i="2"/>
  <c r="C127" i="2"/>
  <c r="M133" i="2"/>
  <c r="B128" i="2"/>
  <c r="C125" i="2"/>
  <c r="H121" i="2"/>
  <c r="J115" i="2"/>
  <c r="B144" i="2"/>
  <c r="E76" i="2"/>
  <c r="O86" i="2"/>
  <c r="G105" i="2"/>
  <c r="B126" i="2"/>
  <c r="G101" i="2"/>
  <c r="L108" i="2"/>
  <c r="B118" i="2"/>
  <c r="B131" i="2"/>
  <c r="J155" i="2"/>
  <c r="K146" i="2"/>
  <c r="J140" i="2"/>
  <c r="C135" i="2"/>
  <c r="M121" i="2"/>
  <c r="E136" i="2"/>
  <c r="J107" i="2"/>
  <c r="B115" i="2"/>
  <c r="C129" i="2"/>
  <c r="O142" i="2"/>
  <c r="E159" i="2"/>
  <c r="C138" i="2"/>
  <c r="B194" i="2"/>
  <c r="L156" i="2"/>
  <c r="G146" i="2"/>
  <c r="G145" i="2"/>
  <c r="O169" i="2"/>
  <c r="H157" i="2"/>
  <c r="D186" i="2"/>
  <c r="B160" i="2"/>
  <c r="J154" i="2"/>
  <c r="L142" i="2"/>
  <c r="L169" i="2"/>
  <c r="G174" i="2"/>
  <c r="H176" i="2"/>
  <c r="O164" i="2"/>
  <c r="D183" i="2"/>
  <c r="D153" i="2"/>
  <c r="O162" i="2"/>
  <c r="F183" i="2"/>
  <c r="I169" i="2"/>
  <c r="F193" i="2"/>
  <c r="E191" i="2"/>
  <c r="B188" i="2"/>
  <c r="F190" i="2"/>
  <c r="F189" i="2"/>
  <c r="K155" i="2"/>
  <c r="E167" i="2"/>
  <c r="H190" i="2"/>
  <c r="H189" i="2"/>
  <c r="E1260" i="2"/>
  <c r="K1262" i="2"/>
  <c r="C191" i="2"/>
  <c r="K1258" i="2"/>
  <c r="C1261" i="2"/>
  <c r="N69" i="2"/>
  <c r="N189" i="2"/>
  <c r="N53" i="2"/>
  <c r="N185" i="2"/>
  <c r="N84" i="2"/>
  <c r="N166" i="2"/>
  <c r="N79" i="2"/>
  <c r="N178" i="2"/>
  <c r="I75" i="2"/>
  <c r="D87" i="2"/>
  <c r="B104" i="2"/>
  <c r="F129" i="2"/>
  <c r="L135" i="2"/>
  <c r="E130" i="2"/>
  <c r="M125" i="2"/>
  <c r="F127" i="2"/>
  <c r="E116" i="2"/>
  <c r="M174" i="2"/>
  <c r="K76" i="2"/>
  <c r="O89" i="2"/>
  <c r="O105" i="2"/>
  <c r="O131" i="2"/>
  <c r="M101" i="2"/>
  <c r="D110" i="2"/>
  <c r="H118" i="2"/>
  <c r="L133" i="2"/>
  <c r="G158" i="2"/>
  <c r="E153" i="2"/>
  <c r="E141" i="2"/>
  <c r="M137" i="2"/>
  <c r="G122" i="2"/>
  <c r="B139" i="2"/>
  <c r="C108" i="2"/>
  <c r="G116" i="2"/>
  <c r="J129" i="2"/>
  <c r="O145" i="2"/>
  <c r="H160" i="2"/>
  <c r="O140" i="2"/>
  <c r="E134" i="2"/>
  <c r="O160" i="2"/>
  <c r="H147" i="2"/>
  <c r="K148" i="2"/>
  <c r="L170" i="2"/>
  <c r="G161" i="2"/>
  <c r="L192" i="2"/>
  <c r="D164" i="2"/>
  <c r="F155" i="2"/>
  <c r="E145" i="2"/>
  <c r="M172" i="2"/>
  <c r="G175" i="2"/>
  <c r="H177" i="2"/>
  <c r="O165" i="2"/>
  <c r="K188" i="2"/>
  <c r="J153" i="2"/>
  <c r="H165" i="2"/>
  <c r="H185" i="2"/>
  <c r="I170" i="2"/>
  <c r="H194" i="2"/>
  <c r="F192" i="2"/>
  <c r="I193" i="2"/>
  <c r="G191" i="2"/>
  <c r="K193" i="2"/>
  <c r="D156" i="2"/>
  <c r="E168" i="2"/>
  <c r="J191" i="2"/>
  <c r="O189" i="2"/>
  <c r="C1262" i="2"/>
  <c r="F182" i="2"/>
  <c r="H192" i="2"/>
  <c r="D1259" i="2"/>
  <c r="I1261" i="2"/>
  <c r="N75" i="2"/>
  <c r="N34" i="2"/>
  <c r="N77" i="2"/>
  <c r="N191" i="2"/>
  <c r="N102" i="2"/>
  <c r="N16" i="2"/>
  <c r="N85" i="2"/>
  <c r="N76" i="2"/>
  <c r="B76" i="2"/>
  <c r="D88" i="2"/>
  <c r="I104" i="2"/>
  <c r="M130" i="2"/>
  <c r="B138" i="2"/>
  <c r="O130" i="2"/>
  <c r="I126" i="2"/>
  <c r="M128" i="2"/>
  <c r="H117" i="2"/>
  <c r="M68" i="2"/>
  <c r="D77" i="2"/>
  <c r="O90" i="2"/>
  <c r="K107" i="2"/>
  <c r="J132" i="2"/>
  <c r="F102" i="2"/>
  <c r="J110" i="2"/>
  <c r="O118" i="2"/>
  <c r="H135" i="2"/>
  <c r="J162" i="2"/>
  <c r="B156" i="2"/>
  <c r="M141" i="2"/>
  <c r="G138" i="2"/>
  <c r="O122" i="2"/>
  <c r="I139" i="2"/>
  <c r="I108" i="2"/>
  <c r="M116" i="2"/>
  <c r="F131" i="2"/>
  <c r="J149" i="2"/>
  <c r="M161" i="2"/>
  <c r="I141" i="2"/>
  <c r="O135" i="2"/>
  <c r="E165" i="2"/>
  <c r="C150" i="2"/>
  <c r="I149" i="2"/>
  <c r="G176" i="2"/>
  <c r="E162" i="2"/>
  <c r="H142" i="2"/>
  <c r="C165" i="2"/>
  <c r="K157" i="2"/>
  <c r="H146" i="2"/>
  <c r="M175" i="2"/>
  <c r="O178" i="2"/>
  <c r="H178" i="2"/>
  <c r="O168" i="2"/>
  <c r="M189" i="2"/>
  <c r="C154" i="2"/>
  <c r="H166" i="2"/>
  <c r="J186" i="2"/>
  <c r="C174" i="2"/>
  <c r="L1257" i="2"/>
  <c r="J172" i="2"/>
  <c r="J194" i="2"/>
  <c r="I192" i="2"/>
  <c r="M194" i="2"/>
  <c r="J156" i="2"/>
  <c r="L171" i="2"/>
  <c r="L193" i="2"/>
  <c r="F191" i="2"/>
  <c r="I1262" i="2"/>
  <c r="L182" i="2"/>
  <c r="O192" i="2"/>
  <c r="J1259" i="2"/>
  <c r="N3" i="2"/>
  <c r="N81" i="2"/>
  <c r="N28" i="2"/>
  <c r="N83" i="2"/>
  <c r="N22" i="2"/>
  <c r="N108" i="2"/>
  <c r="N52" i="2"/>
  <c r="N109" i="2"/>
  <c r="N8" i="2"/>
  <c r="K124" i="2"/>
  <c r="B82" i="2"/>
  <c r="L97" i="2"/>
  <c r="F118" i="2"/>
  <c r="O134" i="2"/>
  <c r="E129" i="2"/>
  <c r="O121" i="2"/>
  <c r="H76" i="2"/>
  <c r="K88" i="2"/>
  <c r="E106" i="2"/>
  <c r="I131" i="2"/>
  <c r="B143" i="2"/>
  <c r="H132" i="2"/>
  <c r="C128" i="2"/>
  <c r="I129" i="2"/>
  <c r="C118" i="2"/>
  <c r="F69" i="2"/>
  <c r="J77" i="2"/>
  <c r="H91" i="2"/>
  <c r="I109" i="2"/>
  <c r="G133" i="2"/>
  <c r="L102" i="2"/>
  <c r="C111" i="2"/>
  <c r="G119" i="2"/>
  <c r="B136" i="2"/>
  <c r="C164" i="2"/>
  <c r="D157" i="2"/>
  <c r="K142" i="2"/>
  <c r="C140" i="2"/>
  <c r="J124" i="2"/>
  <c r="K140" i="2"/>
  <c r="B109" i="2"/>
  <c r="F117" i="2"/>
  <c r="M131" i="2"/>
  <c r="O150" i="2"/>
  <c r="I163" i="2"/>
  <c r="E142" i="2"/>
  <c r="H136" i="2"/>
  <c r="K166" i="2"/>
  <c r="M152" i="2"/>
  <c r="E150" i="2"/>
  <c r="G179" i="2"/>
  <c r="L164" i="2"/>
  <c r="K143" i="2"/>
  <c r="L166" i="2"/>
  <c r="E164" i="2"/>
  <c r="C147" i="2"/>
  <c r="O1258" i="2"/>
  <c r="C180" i="2"/>
  <c r="H179" i="2"/>
  <c r="H169" i="2"/>
  <c r="O190" i="2"/>
  <c r="O155" i="2"/>
  <c r="H167" i="2"/>
  <c r="B191" i="2"/>
  <c r="C175" i="2"/>
  <c r="C172" i="2"/>
  <c r="D173" i="2"/>
  <c r="B1258" i="2"/>
  <c r="E174" i="2"/>
  <c r="M147" i="2"/>
  <c r="B158" i="2"/>
  <c r="L172" i="2"/>
  <c r="H1258" i="2"/>
  <c r="L191" i="2"/>
  <c r="F1260" i="2"/>
  <c r="J184" i="2"/>
  <c r="G193" i="2"/>
  <c r="B1261" i="2"/>
  <c r="N4" i="2"/>
  <c r="N87" i="2"/>
  <c r="N64" i="2"/>
  <c r="N89" i="2"/>
  <c r="N172" i="2"/>
  <c r="N114" i="2"/>
  <c r="N148" i="2"/>
  <c r="N115" i="2"/>
  <c r="N20" i="2"/>
  <c r="J142" i="2"/>
  <c r="B147" i="2"/>
  <c r="E140" i="2"/>
  <c r="L128" i="2"/>
  <c r="L131" i="2"/>
  <c r="F119" i="2"/>
  <c r="K70" i="2"/>
  <c r="C78" i="2"/>
  <c r="H94" i="2"/>
  <c r="G111" i="2"/>
  <c r="M181" i="2"/>
  <c r="E103" i="2"/>
  <c r="H112" i="2"/>
  <c r="O119" i="2"/>
  <c r="L138" i="2"/>
  <c r="G165" i="2"/>
  <c r="L165" i="2"/>
  <c r="J143" i="2"/>
  <c r="L145" i="2"/>
  <c r="D125" i="2"/>
  <c r="M145" i="2"/>
  <c r="H109" i="2"/>
  <c r="K118" i="2"/>
  <c r="G132" i="2"/>
  <c r="F156" i="2"/>
  <c r="O171" i="2"/>
  <c r="F147" i="2"/>
  <c r="B137" i="2"/>
  <c r="B180" i="2"/>
  <c r="B157" i="2"/>
  <c r="C155" i="2"/>
  <c r="B184" i="2"/>
  <c r="C170" i="2"/>
  <c r="F144" i="2"/>
  <c r="G177" i="2"/>
  <c r="K167" i="2"/>
  <c r="L147" i="2"/>
  <c r="F162" i="2"/>
  <c r="K180" i="2"/>
  <c r="C183" i="2"/>
  <c r="H170" i="2"/>
  <c r="I1257" i="2"/>
  <c r="G156" i="2"/>
  <c r="H168" i="2"/>
  <c r="D192" i="2"/>
  <c r="C176" i="2"/>
  <c r="J175" i="2"/>
  <c r="D174" i="2"/>
  <c r="K174" i="2"/>
  <c r="E175" i="2"/>
  <c r="F148" i="2"/>
  <c r="H158" i="2"/>
  <c r="L173" i="2"/>
  <c r="H183" i="2"/>
  <c r="E192" i="2"/>
  <c r="K1261" i="2"/>
  <c r="C185" i="2"/>
  <c r="M193" i="2"/>
  <c r="H1261" i="2"/>
  <c r="N106" i="2"/>
  <c r="N111" i="2"/>
  <c r="N112" i="2"/>
  <c r="N107" i="2"/>
  <c r="N6" i="2"/>
  <c r="N120" i="2"/>
  <c r="N160" i="2"/>
  <c r="N121" i="2"/>
  <c r="N62" i="2"/>
  <c r="F95" i="2"/>
  <c r="B50" i="2"/>
  <c r="I55" i="2"/>
  <c r="E62" i="2"/>
  <c r="K72" i="2"/>
  <c r="C87" i="2"/>
  <c r="E105" i="2"/>
  <c r="D93" i="2"/>
  <c r="J111" i="2"/>
  <c r="E93" i="2"/>
  <c r="K111" i="2"/>
  <c r="G68" i="2"/>
  <c r="E87" i="2"/>
  <c r="F106" i="2"/>
  <c r="L42" i="2"/>
  <c r="F48" i="2"/>
  <c r="M53" i="2"/>
  <c r="G59" i="2"/>
  <c r="C70" i="2"/>
  <c r="E81" i="2"/>
  <c r="O98" i="2"/>
  <c r="O60" i="2"/>
  <c r="C77" i="2"/>
  <c r="D94" i="2"/>
  <c r="C126" i="2"/>
  <c r="L49" i="2"/>
  <c r="F55" i="2"/>
  <c r="H62" i="2"/>
  <c r="M71" i="2"/>
  <c r="E88" i="2"/>
  <c r="E108" i="2"/>
  <c r="B92" i="2"/>
  <c r="F109" i="2"/>
  <c r="J90" i="2"/>
  <c r="K106" i="2"/>
  <c r="J66" i="2"/>
  <c r="F85" i="2"/>
  <c r="M105" i="2"/>
  <c r="C42" i="2"/>
  <c r="J47" i="2"/>
  <c r="D53" i="2"/>
  <c r="K58" i="2"/>
  <c r="K68" i="2"/>
  <c r="K84" i="2"/>
  <c r="E104" i="2"/>
  <c r="C79" i="2"/>
  <c r="B89" i="2"/>
  <c r="O99" i="2"/>
  <c r="F113" i="2"/>
  <c r="O126" i="2"/>
  <c r="I85" i="2"/>
  <c r="I100" i="2"/>
  <c r="F120" i="2"/>
  <c r="G139" i="2"/>
  <c r="C142" i="2"/>
  <c r="L127" i="2"/>
  <c r="F78" i="2"/>
  <c r="K92" i="2"/>
  <c r="F112" i="2"/>
  <c r="J151" i="2"/>
  <c r="C116" i="2"/>
  <c r="C143" i="2"/>
  <c r="H143" i="2"/>
  <c r="I132" i="2"/>
  <c r="E125" i="2"/>
  <c r="D71" i="2"/>
  <c r="H79" i="2"/>
  <c r="H95" i="2"/>
  <c r="O116" i="2"/>
  <c r="F96" i="2"/>
  <c r="J104" i="2"/>
  <c r="O112" i="2"/>
  <c r="K122" i="2"/>
  <c r="F139" i="2"/>
  <c r="B135" i="2"/>
  <c r="D167" i="2"/>
  <c r="K154" i="2"/>
  <c r="B148" i="2"/>
  <c r="O127" i="2"/>
  <c r="O146" i="2"/>
  <c r="M110" i="2"/>
  <c r="D119" i="2"/>
  <c r="D135" i="2"/>
  <c r="M157" i="2"/>
  <c r="O157" i="2"/>
  <c r="H148" i="2"/>
  <c r="L139" i="2"/>
  <c r="C1257" i="2"/>
  <c r="L163" i="2"/>
  <c r="L155" i="2"/>
  <c r="L144" i="2"/>
  <c r="M170" i="2"/>
  <c r="G147" i="2"/>
  <c r="M192" i="2"/>
  <c r="J168" i="2"/>
  <c r="F153" i="2"/>
  <c r="F163" i="2"/>
  <c r="E185" i="2"/>
  <c r="E184" i="2"/>
  <c r="H171" i="2"/>
  <c r="J147" i="2"/>
  <c r="M156" i="2"/>
  <c r="B172" i="2"/>
  <c r="E193" i="2"/>
  <c r="C179" i="2"/>
  <c r="J176" i="2"/>
  <c r="D175" i="2"/>
  <c r="K175" i="2"/>
  <c r="E176" i="2"/>
  <c r="D150" i="2"/>
  <c r="O158" i="2"/>
  <c r="L176" i="2"/>
  <c r="O183" i="2"/>
  <c r="K192" i="2"/>
  <c r="D1262" i="2"/>
  <c r="I185" i="2"/>
  <c r="K1257" i="2"/>
  <c r="O1261" i="2"/>
  <c r="N44" i="2"/>
  <c r="N117" i="2"/>
  <c r="N136" i="2"/>
  <c r="N113" i="2"/>
  <c r="N12" i="2"/>
  <c r="N144" i="2"/>
  <c r="N7" i="2"/>
  <c r="N139" i="2"/>
  <c r="N86" i="2"/>
  <c r="B122" i="2"/>
  <c r="K116" i="2"/>
  <c r="D147" i="2"/>
  <c r="K147" i="2"/>
  <c r="D134" i="2"/>
  <c r="O125" i="2"/>
  <c r="J71" i="2"/>
  <c r="O79" i="2"/>
  <c r="I96" i="2"/>
  <c r="L118" i="2"/>
  <c r="L96" i="2"/>
  <c r="C105" i="2"/>
  <c r="G113" i="2"/>
  <c r="G124" i="2"/>
  <c r="H140" i="2"/>
  <c r="I135" i="2"/>
  <c r="L168" i="2"/>
  <c r="G157" i="2"/>
  <c r="K150" i="2"/>
  <c r="H128" i="2"/>
  <c r="D148" i="2"/>
  <c r="F111" i="2"/>
  <c r="E120" i="2"/>
  <c r="M136" i="2"/>
  <c r="C159" i="2"/>
  <c r="K160" i="2"/>
  <c r="B150" i="2"/>
  <c r="G140" i="2"/>
  <c r="F134" i="2"/>
  <c r="F165" i="2"/>
  <c r="D158" i="2"/>
  <c r="B146" i="2"/>
  <c r="M171" i="2"/>
  <c r="O148" i="2"/>
  <c r="I142" i="2"/>
  <c r="F172" i="2"/>
  <c r="D154" i="2"/>
  <c r="F164" i="2"/>
  <c r="F186" i="2"/>
  <c r="G186" i="2"/>
  <c r="B175" i="2"/>
  <c r="C148" i="2"/>
  <c r="E158" i="2"/>
  <c r="B173" i="2"/>
  <c r="G194" i="2"/>
  <c r="K179" i="2"/>
  <c r="J177" i="2"/>
  <c r="K178" i="2"/>
  <c r="K176" i="2"/>
  <c r="L178" i="2"/>
  <c r="J150" i="2"/>
  <c r="G159" i="2"/>
  <c r="F177" i="2"/>
  <c r="G184" i="2"/>
  <c r="I194" i="2"/>
  <c r="J1262" i="2"/>
  <c r="O186" i="2"/>
  <c r="D1258" i="2"/>
  <c r="G1262" i="2"/>
  <c r="N68" i="2"/>
  <c r="N123" i="2"/>
  <c r="N5" i="2"/>
  <c r="N119" i="2"/>
  <c r="N30" i="2"/>
  <c r="N150" i="2"/>
  <c r="N13" i="2"/>
  <c r="N145" i="2"/>
  <c r="N104" i="2"/>
  <c r="L122" i="2"/>
  <c r="O117" i="2"/>
  <c r="C167" i="2"/>
  <c r="C153" i="2"/>
  <c r="F136" i="2"/>
  <c r="K126" i="2"/>
  <c r="C72" i="2"/>
  <c r="G80" i="2"/>
  <c r="C97" i="2"/>
  <c r="C120" i="2"/>
  <c r="E97" i="2"/>
  <c r="I105" i="2"/>
  <c r="M113" i="2"/>
  <c r="O124" i="2"/>
  <c r="C141" i="2"/>
  <c r="C136" i="2"/>
  <c r="O170" i="2"/>
  <c r="L158" i="2"/>
  <c r="E160" i="2"/>
  <c r="D130" i="2"/>
  <c r="G149" i="2"/>
  <c r="L111" i="2"/>
  <c r="L120" i="2"/>
  <c r="G137" i="2"/>
  <c r="L161" i="2"/>
  <c r="B162" i="2"/>
  <c r="E151" i="2"/>
  <c r="B141" i="2"/>
  <c r="M134" i="2"/>
  <c r="G168" i="2"/>
  <c r="L159" i="2"/>
  <c r="J146" i="2"/>
  <c r="M176" i="2"/>
  <c r="I150" i="2"/>
  <c r="D143" i="2"/>
  <c r="M177" i="2"/>
  <c r="M154" i="2"/>
  <c r="M167" i="2"/>
  <c r="H187" i="2"/>
  <c r="L189" i="2"/>
  <c r="B176" i="2"/>
  <c r="I148" i="2"/>
  <c r="K158" i="2"/>
  <c r="B174" i="2"/>
  <c r="B163" i="2"/>
  <c r="M180" i="2"/>
  <c r="F180" i="2"/>
  <c r="L179" i="2"/>
  <c r="K177" i="2"/>
  <c r="M179" i="2"/>
  <c r="C151" i="2"/>
  <c r="E161" i="2"/>
  <c r="F178" i="2"/>
  <c r="L185" i="2"/>
  <c r="B1257" i="2"/>
  <c r="C1258" i="2"/>
  <c r="G187" i="2"/>
  <c r="J1258" i="2"/>
  <c r="M1257" i="2"/>
  <c r="N9" i="2"/>
  <c r="N141" i="2"/>
  <c r="N11" i="2"/>
  <c r="N125" i="2"/>
  <c r="N36" i="2"/>
  <c r="N156" i="2"/>
  <c r="N37" i="2"/>
  <c r="N151" i="2"/>
  <c r="N110" i="2"/>
  <c r="J80" i="2"/>
  <c r="E95" i="2"/>
  <c r="H120" i="2"/>
  <c r="H123" i="2"/>
  <c r="G121" i="2"/>
  <c r="K113" i="2"/>
  <c r="L116" i="2"/>
  <c r="I138" i="2"/>
  <c r="K129" i="2"/>
  <c r="I72" i="2"/>
  <c r="G83" i="2"/>
  <c r="J97" i="2"/>
  <c r="F122" i="2"/>
  <c r="K97" i="2"/>
  <c r="O106" i="2"/>
  <c r="F114" i="2"/>
  <c r="K127" i="2"/>
  <c r="K141" i="2"/>
  <c r="M138" i="2"/>
  <c r="F175" i="2"/>
  <c r="G164" i="2"/>
  <c r="I164" i="2"/>
  <c r="O132" i="2"/>
  <c r="L150" i="2"/>
  <c r="D113" i="2"/>
  <c r="F121" i="2"/>
  <c r="D140" i="2"/>
  <c r="E163" i="2"/>
  <c r="L134" i="2"/>
  <c r="I152" i="2"/>
  <c r="D145" i="2"/>
  <c r="G135" i="2"/>
  <c r="D1257" i="2"/>
  <c r="J160" i="2"/>
  <c r="O151" i="2"/>
  <c r="O179" i="2"/>
  <c r="H154" i="2"/>
  <c r="M146" i="2"/>
  <c r="E187" i="2"/>
  <c r="K159" i="2"/>
  <c r="M168" i="2"/>
  <c r="J189" i="2"/>
  <c r="O191" i="2"/>
  <c r="B177" i="2"/>
  <c r="G150" i="2"/>
  <c r="D159" i="2"/>
  <c r="I176" i="2"/>
  <c r="B164" i="2"/>
  <c r="I181" i="2"/>
  <c r="O180" i="2"/>
  <c r="B181" i="2"/>
  <c r="C181" i="2"/>
  <c r="H180" i="2"/>
  <c r="H152" i="2"/>
  <c r="K161" i="2"/>
  <c r="F179" i="2"/>
  <c r="E186" i="2"/>
  <c r="H1257" i="2"/>
  <c r="O1259" i="2"/>
  <c r="M187" i="2"/>
  <c r="B1260" i="2"/>
  <c r="F1258" i="2"/>
  <c r="N15" i="2"/>
  <c r="N147" i="2"/>
  <c r="N17" i="2"/>
  <c r="N149" i="2"/>
  <c r="N42" i="2"/>
  <c r="N174" i="2"/>
  <c r="N43" i="2"/>
  <c r="N157" i="2"/>
  <c r="N116" i="2"/>
  <c r="O136" i="2"/>
  <c r="I89" i="2"/>
  <c r="C106" i="2"/>
  <c r="D126" i="2"/>
  <c r="C121" i="2"/>
  <c r="F115" i="2"/>
  <c r="K133" i="2"/>
  <c r="J81" i="2"/>
  <c r="H98" i="2"/>
  <c r="G123" i="2"/>
  <c r="G129" i="2"/>
  <c r="C122" i="2"/>
  <c r="E119" i="2"/>
  <c r="J118" i="2"/>
  <c r="K170" i="2"/>
  <c r="G130" i="2"/>
  <c r="O73" i="2"/>
  <c r="G84" i="2"/>
  <c r="G100" i="2"/>
  <c r="C123" i="2"/>
  <c r="C99" i="2"/>
  <c r="G107" i="2"/>
  <c r="K115" i="2"/>
  <c r="E128" i="2"/>
  <c r="H144" i="2"/>
  <c r="D141" i="2"/>
  <c r="K136" i="2"/>
  <c r="C169" i="2"/>
  <c r="F171" i="2"/>
  <c r="H133" i="2"/>
  <c r="E156" i="2"/>
  <c r="J113" i="2"/>
  <c r="C124" i="2"/>
  <c r="L140" i="2"/>
  <c r="J169" i="2"/>
  <c r="F135" i="2"/>
  <c r="K156" i="2"/>
  <c r="H151" i="2"/>
  <c r="D138" i="2"/>
  <c r="M142" i="2"/>
  <c r="C163" i="2"/>
  <c r="L152" i="2"/>
  <c r="D170" i="2"/>
  <c r="C156" i="2"/>
  <c r="E148" i="2"/>
  <c r="O193" i="2"/>
  <c r="G160" i="2"/>
  <c r="M169" i="2"/>
  <c r="F1257" i="2"/>
  <c r="C193" i="2"/>
  <c r="I179" i="2"/>
  <c r="M150" i="2"/>
  <c r="J159" i="2"/>
  <c r="I177" i="2"/>
  <c r="B165" i="2"/>
  <c r="J185" i="2"/>
  <c r="G182" i="2"/>
  <c r="I183" i="2"/>
  <c r="J183" i="2"/>
  <c r="K181" i="2"/>
  <c r="O152" i="2"/>
  <c r="K162" i="2"/>
  <c r="M183" i="2"/>
  <c r="K186" i="2"/>
  <c r="M1258" i="2"/>
  <c r="G1260" i="2"/>
  <c r="F188" i="2"/>
  <c r="H1260" i="2"/>
  <c r="L1258" i="2"/>
  <c r="N39" i="2"/>
  <c r="N153" i="2"/>
  <c r="N35" i="2"/>
  <c r="N155" i="2"/>
  <c r="N48" i="2"/>
  <c r="N180" i="2"/>
  <c r="N49" i="2"/>
  <c r="N181" i="2"/>
  <c r="N122" i="2"/>
  <c r="I94" i="2"/>
  <c r="O104" i="2"/>
  <c r="B117" i="2"/>
  <c r="I130" i="2"/>
  <c r="B84" i="2"/>
  <c r="C95" i="2"/>
  <c r="O110" i="2"/>
  <c r="D129" i="2"/>
  <c r="M115" i="2"/>
  <c r="M132" i="2"/>
  <c r="B119" i="2"/>
  <c r="E132" i="2"/>
  <c r="G77" i="2"/>
  <c r="D85" i="2"/>
  <c r="E96" i="2"/>
  <c r="J108" i="2"/>
  <c r="M127" i="2"/>
  <c r="E124" i="2"/>
  <c r="G152" i="2"/>
  <c r="K128" i="2"/>
  <c r="I115" i="2"/>
  <c r="K131" i="2"/>
  <c r="K123" i="2"/>
  <c r="M140" i="2"/>
  <c r="E122" i="2"/>
  <c r="G148" i="2"/>
  <c r="B73" i="2"/>
  <c r="I78" i="2"/>
  <c r="O87" i="2"/>
  <c r="F99" i="2"/>
  <c r="E113" i="2"/>
  <c r="O128" i="2"/>
  <c r="D98" i="2"/>
  <c r="K103" i="2"/>
  <c r="E109" i="2"/>
  <c r="L114" i="2"/>
  <c r="J121" i="2"/>
  <c r="K132" i="2"/>
  <c r="G142" i="2"/>
  <c r="M173" i="2"/>
  <c r="D149" i="2"/>
  <c r="H134" i="2"/>
  <c r="K145" i="2"/>
  <c r="J135" i="2"/>
  <c r="C166" i="2"/>
  <c r="K125" i="2"/>
  <c r="L136" i="2"/>
  <c r="F152" i="2"/>
  <c r="O109" i="2"/>
  <c r="H115" i="2"/>
  <c r="B123" i="2"/>
  <c r="C134" i="2"/>
  <c r="M143" i="2"/>
  <c r="D166" i="2"/>
  <c r="I190" i="2"/>
  <c r="J138" i="2"/>
  <c r="O153" i="2"/>
  <c r="K138" i="2"/>
  <c r="C158" i="2"/>
  <c r="C137" i="2"/>
  <c r="I159" i="2"/>
  <c r="I146" i="2"/>
  <c r="F161" i="2"/>
  <c r="K190" i="2"/>
  <c r="F158" i="2"/>
  <c r="B185" i="2"/>
  <c r="I145" i="2"/>
  <c r="J161" i="2"/>
  <c r="B145" i="2"/>
  <c r="D160" i="2"/>
  <c r="K169" i="2"/>
  <c r="F149" i="2"/>
  <c r="I165" i="2"/>
  <c r="M165" i="2"/>
  <c r="O176" i="2"/>
  <c r="M191" i="2"/>
  <c r="F181" i="2"/>
  <c r="G162" i="2"/>
  <c r="H173" i="2"/>
  <c r="G185" i="2"/>
  <c r="H149" i="2"/>
  <c r="B155" i="2"/>
  <c r="I160" i="2"/>
  <c r="B170" i="2"/>
  <c r="H181" i="2"/>
  <c r="M1259" i="2"/>
  <c r="I172" i="2"/>
  <c r="G183" i="2"/>
  <c r="J173" i="2"/>
  <c r="L186" i="2"/>
  <c r="D177" i="2"/>
  <c r="E190" i="2"/>
  <c r="E179" i="2"/>
  <c r="E1258" i="2"/>
  <c r="L183" i="2"/>
  <c r="E149" i="2"/>
  <c r="L154" i="2"/>
  <c r="F160" i="2"/>
  <c r="E170" i="2"/>
  <c r="D181" i="2"/>
  <c r="I182" i="2"/>
  <c r="C188" i="2"/>
  <c r="J193" i="2"/>
  <c r="D1261" i="2"/>
  <c r="B1259" i="2"/>
  <c r="K183" i="2"/>
  <c r="E189" i="2"/>
  <c r="L194" i="2"/>
  <c r="F1262" i="2"/>
  <c r="O194" i="2"/>
  <c r="H1262" i="2"/>
  <c r="N27" i="2"/>
  <c r="N99" i="2"/>
  <c r="N171" i="2"/>
  <c r="N154" i="2"/>
  <c r="N65" i="2"/>
  <c r="N137" i="2"/>
  <c r="N70" i="2"/>
  <c r="N60" i="2"/>
  <c r="N132" i="2"/>
  <c r="N58" i="2"/>
  <c r="N25" i="2"/>
  <c r="N97" i="2"/>
  <c r="N169" i="2"/>
  <c r="N50" i="2"/>
  <c r="N134" i="2"/>
  <c r="N26" i="2"/>
  <c r="J117" i="2"/>
  <c r="L132" i="2"/>
  <c r="I84" i="2"/>
  <c r="J95" i="2"/>
  <c r="L112" i="2"/>
  <c r="M129" i="2"/>
  <c r="K117" i="2"/>
  <c r="E135" i="2"/>
  <c r="K119" i="2"/>
  <c r="B133" i="2"/>
  <c r="M77" i="2"/>
  <c r="D86" i="2"/>
  <c r="O97" i="2"/>
  <c r="H110" i="2"/>
  <c r="J128" i="2"/>
  <c r="H126" i="2"/>
  <c r="M114" i="2"/>
  <c r="H129" i="2"/>
  <c r="G117" i="2"/>
  <c r="I140" i="2"/>
  <c r="J126" i="2"/>
  <c r="O143" i="2"/>
  <c r="H124" i="2"/>
  <c r="G154" i="2"/>
  <c r="H73" i="2"/>
  <c r="B79" i="2"/>
  <c r="O88" i="2"/>
  <c r="M99" i="2"/>
  <c r="C115" i="2"/>
  <c r="D131" i="2"/>
  <c r="J98" i="2"/>
  <c r="D104" i="2"/>
  <c r="K109" i="2"/>
  <c r="E115" i="2"/>
  <c r="D122" i="2"/>
  <c r="E133" i="2"/>
  <c r="F143" i="2"/>
  <c r="L181" i="2"/>
  <c r="M151" i="2"/>
  <c r="D136" i="2"/>
  <c r="L146" i="2"/>
  <c r="F137" i="2"/>
  <c r="I167" i="2"/>
  <c r="G127" i="2"/>
  <c r="H138" i="2"/>
  <c r="I153" i="2"/>
  <c r="G110" i="2"/>
  <c r="O115" i="2"/>
  <c r="I123" i="2"/>
  <c r="J134" i="2"/>
  <c r="O144" i="2"/>
  <c r="L167" i="2"/>
  <c r="I156" i="2"/>
  <c r="F140" i="2"/>
  <c r="G155" i="2"/>
  <c r="E139" i="2"/>
  <c r="H159" i="2"/>
  <c r="J137" i="2"/>
  <c r="C161" i="2"/>
  <c r="E147" i="2"/>
  <c r="D162" i="2"/>
  <c r="D144" i="2"/>
  <c r="B159" i="2"/>
  <c r="K191" i="2"/>
  <c r="D146" i="2"/>
  <c r="I162" i="2"/>
  <c r="E146" i="2"/>
  <c r="M160" i="2"/>
  <c r="J170" i="2"/>
  <c r="K151" i="2"/>
  <c r="F166" i="2"/>
  <c r="M166" i="2"/>
  <c r="O177" i="2"/>
  <c r="B193" i="2"/>
  <c r="B182" i="2"/>
  <c r="G163" i="2"/>
  <c r="H174" i="2"/>
  <c r="I186" i="2"/>
  <c r="O149" i="2"/>
  <c r="H155" i="2"/>
  <c r="B161" i="2"/>
  <c r="B171" i="2"/>
  <c r="D182" i="2"/>
  <c r="H162" i="2"/>
  <c r="I173" i="2"/>
  <c r="H184" i="2"/>
  <c r="J174" i="2"/>
  <c r="O187" i="2"/>
  <c r="D178" i="2"/>
  <c r="G192" i="2"/>
  <c r="G180" i="2"/>
  <c r="E173" i="2"/>
  <c r="O185" i="2"/>
  <c r="K149" i="2"/>
  <c r="E155" i="2"/>
  <c r="L160" i="2"/>
  <c r="E171" i="2"/>
  <c r="K182" i="2"/>
  <c r="B183" i="2"/>
  <c r="I188" i="2"/>
  <c r="C194" i="2"/>
  <c r="J1261" i="2"/>
  <c r="H1259" i="2"/>
  <c r="D184" i="2"/>
  <c r="K189" i="2"/>
  <c r="E1257" i="2"/>
  <c r="L1262" i="2"/>
  <c r="G1257" i="2"/>
  <c r="O1262" i="2"/>
  <c r="N33" i="2"/>
  <c r="N105" i="2"/>
  <c r="N177" i="2"/>
  <c r="N190" i="2"/>
  <c r="N71" i="2"/>
  <c r="N143" i="2"/>
  <c r="N124" i="2"/>
  <c r="N66" i="2"/>
  <c r="N138" i="2"/>
  <c r="N118" i="2"/>
  <c r="N31" i="2"/>
  <c r="N103" i="2"/>
  <c r="N175" i="2"/>
  <c r="N56" i="2"/>
  <c r="N140" i="2"/>
  <c r="N74" i="2"/>
  <c r="N146" i="2"/>
  <c r="N80" i="2"/>
  <c r="N152" i="2"/>
  <c r="N158" i="2"/>
  <c r="B124" i="2"/>
  <c r="M112" i="2"/>
  <c r="J122" i="2"/>
  <c r="D142" i="2"/>
  <c r="K79" i="2"/>
  <c r="K89" i="2"/>
  <c r="E101" i="2"/>
  <c r="M117" i="2"/>
  <c r="K137" i="2"/>
  <c r="F132" i="2"/>
  <c r="I118" i="2"/>
  <c r="D133" i="2"/>
  <c r="J123" i="2"/>
  <c r="K168" i="2"/>
  <c r="F130" i="2"/>
  <c r="L113" i="2"/>
  <c r="H127" i="2"/>
  <c r="L69" i="2"/>
  <c r="F75" i="2"/>
  <c r="G81" i="2"/>
  <c r="H92" i="2"/>
  <c r="D103" i="2"/>
  <c r="M120" i="2"/>
  <c r="G134" i="2"/>
  <c r="H100" i="2"/>
  <c r="B106" i="2"/>
  <c r="I111" i="2"/>
  <c r="C117" i="2"/>
  <c r="H125" i="2"/>
  <c r="I136" i="2"/>
  <c r="M148" i="2"/>
  <c r="L137" i="2"/>
  <c r="J158" i="2"/>
  <c r="H139" i="2"/>
  <c r="I161" i="2"/>
  <c r="F141" i="2"/>
  <c r="J119" i="2"/>
  <c r="K130" i="2"/>
  <c r="L143" i="2"/>
  <c r="G188" i="2"/>
  <c r="E112" i="2"/>
  <c r="L117" i="2"/>
  <c r="M126" i="2"/>
  <c r="O137" i="2"/>
  <c r="K153" i="2"/>
  <c r="D155" i="2"/>
  <c r="G166" i="2"/>
  <c r="C144" i="2"/>
  <c r="J166" i="2"/>
  <c r="F142" i="2"/>
  <c r="F168" i="2"/>
  <c r="E144" i="2"/>
  <c r="F173" i="2"/>
  <c r="J152" i="2"/>
  <c r="I166" i="2"/>
  <c r="O147" i="2"/>
  <c r="G167" i="2"/>
  <c r="F174" i="2"/>
  <c r="G151" i="2"/>
  <c r="F169" i="2"/>
  <c r="L149" i="2"/>
  <c r="G169" i="2"/>
  <c r="G143" i="2"/>
  <c r="E157" i="2"/>
  <c r="O182" i="2"/>
  <c r="G170" i="2"/>
  <c r="O181" i="2"/>
  <c r="O174" i="2"/>
  <c r="I187" i="2"/>
  <c r="O166" i="2"/>
  <c r="B178" i="2"/>
  <c r="C192" i="2"/>
  <c r="L151" i="2"/>
  <c r="F157" i="2"/>
  <c r="H163" i="2"/>
  <c r="I174" i="2"/>
  <c r="K187" i="2"/>
  <c r="B166" i="2"/>
  <c r="C177" i="2"/>
  <c r="B190" i="2"/>
  <c r="J178" i="2"/>
  <c r="H193" i="2"/>
  <c r="J181" i="2"/>
  <c r="K172" i="2"/>
  <c r="M185" i="2"/>
  <c r="E177" i="2"/>
  <c r="H191" i="2"/>
  <c r="I151" i="2"/>
  <c r="C157" i="2"/>
  <c r="K163" i="2"/>
  <c r="L174" i="2"/>
  <c r="E188" i="2"/>
  <c r="M184" i="2"/>
  <c r="G190" i="2"/>
  <c r="O1257" i="2"/>
  <c r="L1260" i="2"/>
  <c r="F1261" i="2"/>
  <c r="B186" i="2"/>
  <c r="I191" i="2"/>
  <c r="C1259" i="2"/>
  <c r="C1260" i="2"/>
  <c r="E1259" i="2"/>
  <c r="N14" i="2"/>
  <c r="N57" i="2"/>
  <c r="N129" i="2"/>
  <c r="N88" i="2"/>
  <c r="N23" i="2"/>
  <c r="N95" i="2"/>
  <c r="N167" i="2"/>
  <c r="N18" i="2"/>
  <c r="N90" i="2"/>
  <c r="N162" i="2"/>
  <c r="N100" i="2"/>
  <c r="N55" i="2"/>
  <c r="N127" i="2"/>
  <c r="N40" i="2"/>
  <c r="N92" i="2"/>
  <c r="N164" i="2"/>
  <c r="L124" i="2"/>
  <c r="H113" i="2"/>
  <c r="D124" i="2"/>
  <c r="C146" i="2"/>
  <c r="D80" i="2"/>
  <c r="K90" i="2"/>
  <c r="L101" i="2"/>
  <c r="L119" i="2"/>
  <c r="O139" i="2"/>
  <c r="C133" i="2"/>
  <c r="M119" i="2"/>
  <c r="O133" i="2"/>
  <c r="F124" i="2"/>
  <c r="O114" i="2"/>
  <c r="C131" i="2"/>
  <c r="G114" i="2"/>
  <c r="D128" i="2"/>
  <c r="E70" i="2"/>
  <c r="L75" i="2"/>
  <c r="G82" i="2"/>
  <c r="H93" i="2"/>
  <c r="M104" i="2"/>
  <c r="I121" i="2"/>
  <c r="J136" i="2"/>
  <c r="O100" i="2"/>
  <c r="H106" i="2"/>
  <c r="B112" i="2"/>
  <c r="I117" i="2"/>
  <c r="D127" i="2"/>
  <c r="E138" i="2"/>
  <c r="B153" i="2"/>
  <c r="F138" i="2"/>
  <c r="O159" i="2"/>
  <c r="B140" i="2"/>
  <c r="L162" i="2"/>
  <c r="O141" i="2"/>
  <c r="D120" i="2"/>
  <c r="E131" i="2"/>
  <c r="M144" i="2"/>
  <c r="D107" i="2"/>
  <c r="K112" i="2"/>
  <c r="E118" i="2"/>
  <c r="I128" i="2"/>
  <c r="J139" i="2"/>
  <c r="O154" i="2"/>
  <c r="H156" i="2"/>
  <c r="G178" i="2"/>
  <c r="F146" i="2"/>
  <c r="D168" i="2"/>
  <c r="E143" i="2"/>
  <c r="F170" i="2"/>
  <c r="F145" i="2"/>
  <c r="E181" i="2"/>
  <c r="E154" i="2"/>
  <c r="F167" i="2"/>
  <c r="F150" i="2"/>
  <c r="D169" i="2"/>
  <c r="J180" i="2"/>
  <c r="C152" i="2"/>
  <c r="E172" i="2"/>
  <c r="D152" i="2"/>
  <c r="D171" i="2"/>
  <c r="J144" i="2"/>
  <c r="M158" i="2"/>
  <c r="I189" i="2"/>
  <c r="G171" i="2"/>
  <c r="C184" i="2"/>
  <c r="H175" i="2"/>
  <c r="J188" i="2"/>
  <c r="O167" i="2"/>
  <c r="B179" i="2"/>
  <c r="E194" i="2"/>
  <c r="E152" i="2"/>
  <c r="L157" i="2"/>
  <c r="H164" i="2"/>
  <c r="I175" i="2"/>
  <c r="M188" i="2"/>
  <c r="B167" i="2"/>
  <c r="C178" i="2"/>
  <c r="D191" i="2"/>
  <c r="D179" i="2"/>
  <c r="J171" i="2"/>
  <c r="H182" i="2"/>
  <c r="K173" i="2"/>
  <c r="B187" i="2"/>
  <c r="L177" i="2"/>
  <c r="J192" i="2"/>
  <c r="B152" i="2"/>
  <c r="I157" i="2"/>
  <c r="K164" i="2"/>
  <c r="L175" i="2"/>
  <c r="G189" i="2"/>
  <c r="F185" i="2"/>
  <c r="M190" i="2"/>
  <c r="G1258" i="2"/>
  <c r="E1261" i="2"/>
  <c r="L1261" i="2"/>
  <c r="H186" i="2"/>
  <c r="B192" i="2"/>
  <c r="I1259" i="2"/>
  <c r="I1260" i="2"/>
  <c r="K1259" i="2"/>
  <c r="N32" i="2"/>
  <c r="N63" i="2"/>
  <c r="N135" i="2"/>
  <c r="N184" i="2"/>
  <c r="N29" i="2"/>
  <c r="N101" i="2"/>
  <c r="N173" i="2"/>
  <c r="N24" i="2"/>
  <c r="N96" i="2"/>
  <c r="N168" i="2"/>
  <c r="N130" i="2"/>
  <c r="N61" i="2"/>
  <c r="N133" i="2"/>
  <c r="N94" i="2"/>
  <c r="N98" i="2"/>
  <c r="N170" i="2"/>
  <c r="N176" i="2"/>
  <c r="N182" i="2"/>
  <c r="N188" i="2"/>
  <c r="N194" i="2"/>
  <c r="G144" i="2"/>
  <c r="F159" i="2"/>
  <c r="C168" i="2"/>
  <c r="J148" i="2"/>
  <c r="J164" i="2"/>
  <c r="M164" i="2"/>
  <c r="O175" i="2"/>
  <c r="L190" i="2"/>
  <c r="D180" i="2"/>
  <c r="G1259" i="2"/>
  <c r="H172" i="2"/>
  <c r="F184" i="2"/>
  <c r="B149" i="2"/>
  <c r="I154" i="2"/>
  <c r="C160" i="2"/>
  <c r="B169" i="2"/>
  <c r="E180" i="2"/>
  <c r="J1257" i="2"/>
  <c r="I171" i="2"/>
  <c r="E182" i="2"/>
  <c r="C173" i="2"/>
  <c r="K185" i="2"/>
  <c r="D176" i="2"/>
  <c r="C189" i="2"/>
  <c r="E178" i="2"/>
  <c r="K194" i="2"/>
  <c r="J182" i="2"/>
  <c r="L148" i="2"/>
  <c r="F154" i="2"/>
  <c r="M159" i="2"/>
  <c r="E169" i="2"/>
  <c r="I180" i="2"/>
  <c r="C182" i="2"/>
  <c r="J187" i="2"/>
  <c r="D193" i="2"/>
  <c r="K1260" i="2"/>
  <c r="I1258" i="2"/>
  <c r="E183" i="2"/>
  <c r="L188" i="2"/>
  <c r="F194" i="2"/>
  <c r="M1261" i="2"/>
  <c r="M1262" i="2"/>
  <c r="B1262" i="2"/>
  <c r="N21" i="2"/>
  <c r="N93" i="2"/>
  <c r="N165" i="2"/>
  <c r="N142" i="2"/>
  <c r="N59" i="2"/>
  <c r="N131" i="2"/>
  <c r="N46" i="2"/>
  <c r="N54" i="2"/>
  <c r="N126" i="2"/>
  <c r="N10" i="2"/>
  <c r="N19" i="2"/>
  <c r="N91" i="2"/>
  <c r="N163" i="2"/>
  <c r="N38" i="2"/>
  <c r="N128" i="2"/>
  <c r="N82" i="2"/>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futureMetadata>
  <cellMetadata count="1">
    <bk>
      <rc t="1" v="0"/>
    </bk>
  </cellMetadata>
  <valueMetadata count="10">
    <bk>
      <rc t="2" v="0"/>
    </bk>
    <bk>
      <rc t="2" v="1"/>
    </bk>
    <bk>
      <rc t="2" v="2"/>
    </bk>
    <bk>
      <rc t="2" v="3"/>
    </bk>
    <bk>
      <rc t="2" v="4"/>
    </bk>
    <bk>
      <rc t="2" v="5"/>
    </bk>
    <bk>
      <rc t="2" v="6"/>
    </bk>
    <bk>
      <rc t="2" v="7"/>
    </bk>
    <bk>
      <rc t="2" v="8"/>
    </bk>
    <bk>
      <rc t="2" v="9"/>
    </bk>
  </valueMetadata>
</metadata>
</file>

<file path=xl/sharedStrings.xml><?xml version="1.0" encoding="utf-8"?>
<sst xmlns="http://schemas.openxmlformats.org/spreadsheetml/2006/main" count="7529" uniqueCount="586">
  <si>
    <t>OB.1.1</t>
  </si>
  <si>
    <t>Migliorare la capacità di generare ed erogare servizi digitali</t>
  </si>
  <si>
    <t>Obiettivo:</t>
  </si>
  <si>
    <t>Linea di Azione:</t>
  </si>
  <si>
    <t>CAP1.PA.LA01</t>
  </si>
  <si>
    <t>Piano AgID di riferimento</t>
  </si>
  <si>
    <t>Linee di azione ed attività a carico della Amministrazione che redige il Piano
il Responsabile indicato ne controlla l'avanzamento e l'attuazione</t>
  </si>
  <si>
    <t>Inizio attività prevista da AgID</t>
  </si>
  <si>
    <t>Scadenza</t>
  </si>
  <si>
    <t xml:space="preserve">Responsabile: </t>
  </si>
  <si>
    <t>RTD</t>
  </si>
  <si>
    <t>Fonte di spesa:</t>
  </si>
  <si>
    <t>Fondi Propri o bando PNRR o altro</t>
  </si>
  <si>
    <t>Inizio attività prevista:</t>
  </si>
  <si>
    <t>Stato Attività:</t>
  </si>
  <si>
    <t>Azione in corso</t>
  </si>
  <si>
    <t>Fine attività prevista:</t>
  </si>
  <si>
    <t>CAP1.PA.LA02</t>
  </si>
  <si>
    <t>CAP1.PA.LA03</t>
  </si>
  <si>
    <t>CAP1.PA.LA04</t>
  </si>
  <si>
    <t>CAP1.PA.LA05</t>
  </si>
  <si>
    <t>CAP1.PA.LA06</t>
  </si>
  <si>
    <t>CAP1.PA.LA07</t>
  </si>
  <si>
    <t>CAP1.PA.LA08</t>
  </si>
  <si>
    <t>CAP1.PA.LA17</t>
  </si>
  <si>
    <t>CAP1.PA.LA18</t>
  </si>
  <si>
    <t>CAP1.PA.LA19</t>
  </si>
  <si>
    <t>OB.1.2</t>
  </si>
  <si>
    <t>Migliorare l’esperienza d’uso e l’accessibilità dei servizi</t>
  </si>
  <si>
    <t>CAP1.PA.LA09</t>
  </si>
  <si>
    <t>CAP1.PA.LA10</t>
  </si>
  <si>
    <t>CAP1.PA.LA11</t>
  </si>
  <si>
    <t>CAP1.PA.LA12</t>
  </si>
  <si>
    <t>CAP1.PA.LA13</t>
  </si>
  <si>
    <t>CAP1.PA.LA14</t>
  </si>
  <si>
    <t>CAP1.PA.LA15</t>
  </si>
  <si>
    <t>CAP1.PA.LA16</t>
  </si>
  <si>
    <t>CAP1.PA.LA20</t>
  </si>
  <si>
    <t>CAP1.PA.LA21</t>
  </si>
  <si>
    <t>CAP1.PA.LA22</t>
  </si>
  <si>
    <t>CAP1.PA.LA23</t>
  </si>
  <si>
    <t>CAP1.PA.LA26</t>
  </si>
  <si>
    <t>CAP1.PA.LA27</t>
  </si>
  <si>
    <t>CAP1.PA.LA28</t>
  </si>
  <si>
    <t>CAP1.PA.LA29</t>
  </si>
  <si>
    <t>CAP1.PA.LA30</t>
  </si>
  <si>
    <t>CAP1.PA.LA31</t>
  </si>
  <si>
    <t>OB.1.3</t>
  </si>
  <si>
    <t>Piena applicazione del Regolamento Europeo EU 2018/1724 (Single Digital Gateway)</t>
  </si>
  <si>
    <t>CAP1.PA.LA24</t>
  </si>
  <si>
    <t>CAP1.PA.LA25</t>
  </si>
  <si>
    <t>CAP1.PA.LA32</t>
  </si>
  <si>
    <t>OB.1.4</t>
  </si>
  <si>
    <t>Adeguamento dei servizi di recapito certificato qualificato a norma del Regolamento eIDAS</t>
  </si>
  <si>
    <t>CAP1.PA.LA33</t>
  </si>
  <si>
    <t>CAP1.PA.LA34</t>
  </si>
  <si>
    <t>OB.2.1</t>
  </si>
  <si>
    <t>Favorire la condivisione e il riutilizzo dei dati tra le PA e il riutilizzo da parte di cittadini e imprese</t>
  </si>
  <si>
    <t>CAP2.PA.LA01</t>
  </si>
  <si>
    <t>CAP2.PA.LA02</t>
  </si>
  <si>
    <t>CAP2.PA.LA03</t>
  </si>
  <si>
    <t>CAP2.PA.LA04</t>
  </si>
  <si>
    <t>CAP2.PA.LA05</t>
  </si>
  <si>
    <t>CAP2.PA.LA14</t>
  </si>
  <si>
    <t>CAP2.PA.LA17</t>
  </si>
  <si>
    <t>CAP2.PA.LA18</t>
  </si>
  <si>
    <t>OB.2.2</t>
  </si>
  <si>
    <t>Aumentare la qualità dei dati e dei metadati</t>
  </si>
  <si>
    <t>CAP2.PA.LA06</t>
  </si>
  <si>
    <t>CAP2.PA.LA07</t>
  </si>
  <si>
    <t>CAP2.PA.LA08</t>
  </si>
  <si>
    <t>CAP2.PA.LA15</t>
  </si>
  <si>
    <t>CAP2.PA.LA19</t>
  </si>
  <si>
    <t>CAP2.PA.LA20</t>
  </si>
  <si>
    <t>OB.2.3</t>
  </si>
  <si>
    <t>Aumentare la consapevolezza sulle politiche di valorizzazione del patrimonio informativo pubblico e su una moderna economia dei dati</t>
  </si>
  <si>
    <t>CAP2.PA.LA09</t>
  </si>
  <si>
    <t>CAP2.PA.LA10</t>
  </si>
  <si>
    <t>CAP2.PA.LA11</t>
  </si>
  <si>
    <t>CAP2.PA.LA12</t>
  </si>
  <si>
    <t>CAP2.PA.LA13</t>
  </si>
  <si>
    <t>CAP2.PA.LA16</t>
  </si>
  <si>
    <t>CAP2.PA.LA21</t>
  </si>
  <si>
    <t>OB.3.1</t>
  </si>
  <si>
    <t>Favorire l’evoluzione delle piattaforme esistenti</t>
  </si>
  <si>
    <t>CAP3.PA.LA01</t>
  </si>
  <si>
    <t>CAP3.PA.LA02</t>
  </si>
  <si>
    <t>CAP3.PA.LA03</t>
  </si>
  <si>
    <t>CAP3.PA.LA04</t>
  </si>
  <si>
    <t>CAP3.PA.LA05</t>
  </si>
  <si>
    <t>CAP3.PA.LA06</t>
  </si>
  <si>
    <t>CAP3.PA.LA24</t>
  </si>
  <si>
    <t>OB.3.2</t>
  </si>
  <si>
    <t>Aumentare il grado di adozione delle piattaforme abilitanti esistenti da parte delle pubbliche amministrazioni</t>
  </si>
  <si>
    <t>CAP3.PA.LA07</t>
  </si>
  <si>
    <t>CAP3.PA.LA08</t>
  </si>
  <si>
    <t>CAP3.PA.LA09</t>
  </si>
  <si>
    <t>CAP3.PA.LA10</t>
  </si>
  <si>
    <t>CAP3.PA.LA11</t>
  </si>
  <si>
    <t>CAP3.PA.LA12</t>
  </si>
  <si>
    <t>CAP3.PA.LA13</t>
  </si>
  <si>
    <t>CAP3.PA.LA14</t>
  </si>
  <si>
    <t>CAP3.PA.LA15</t>
  </si>
  <si>
    <t>CAP3.PA.LA20</t>
  </si>
  <si>
    <t>CAP3.PA.LA21</t>
  </si>
  <si>
    <t>CAP3.PA.LA25</t>
  </si>
  <si>
    <t>OB.3.3</t>
  </si>
  <si>
    <t>Incrementare il numero di piattaforme per le amministrazioni ed i cittadini</t>
  </si>
  <si>
    <t>CAP3.PA.LA16</t>
  </si>
  <si>
    <t>CAP3.PA.LA17</t>
  </si>
  <si>
    <t>CAP3.PA.LA18</t>
  </si>
  <si>
    <t>CAP3.PA.LA19</t>
  </si>
  <si>
    <t>CAP3.PA.LA22</t>
  </si>
  <si>
    <t>CAP3.PA.LA23</t>
  </si>
  <si>
    <t>CAP3.PA.LA26</t>
  </si>
  <si>
    <t>OB.4.1</t>
  </si>
  <si>
    <t>Migliorare la qualità dei servizi digitali erogati dalle amministrazioni locali migrandone gli applicativi on-premise (data center Gruppo B) verso infrastrutture e servizi cloud qualificati</t>
  </si>
  <si>
    <t>CAP4.PA.LA01</t>
  </si>
  <si>
    <t>CAP4.PA.LA02</t>
  </si>
  <si>
    <t>CAP4.PA.LA03</t>
  </si>
  <si>
    <t>CAP4.PA.LA04</t>
  </si>
  <si>
    <t>CAP4.PA.LA05</t>
  </si>
  <si>
    <t>CAP4.PA.LA11</t>
  </si>
  <si>
    <t>CAP4.PA.LA12</t>
  </si>
  <si>
    <t>CAP4.PA.LA13</t>
  </si>
  <si>
    <t>CAP4.PA.LA14</t>
  </si>
  <si>
    <t>CAP4.PA.LA15</t>
  </si>
  <si>
    <t>CAP4.PA.LA16</t>
  </si>
  <si>
    <t>OB.4.2</t>
  </si>
  <si>
    <t>Migliorare la qualità e la sicurezza dei servizi digitali erogati dalle amministrazioni centrali migrandone gli applicativi on-premise (Data Center Gruppo B) verso infrastrutture e servizi cloud qualificati (incluso PSN)</t>
  </si>
  <si>
    <t>CAP4.PA.LA06</t>
  </si>
  <si>
    <t>CAP4.PA.LA07</t>
  </si>
  <si>
    <t>CAP4.PA.LA08</t>
  </si>
  <si>
    <t>CAP4.PA.LA17</t>
  </si>
  <si>
    <t>CAP4.PA.LA18</t>
  </si>
  <si>
    <t>CAP4.PA.LA19</t>
  </si>
  <si>
    <t>CAP4.PA.LA20</t>
  </si>
  <si>
    <t>CAP4.PA.LA21</t>
  </si>
  <si>
    <t>CAP4.PA.LA22</t>
  </si>
  <si>
    <t>CAP4.PA.LA24</t>
  </si>
  <si>
    <t>CAP4.PA.LA25</t>
  </si>
  <si>
    <t>OB.4.3</t>
  </si>
  <si>
    <t>Migliorare l’offerta di servizi di connettività per le PA</t>
  </si>
  <si>
    <t>CAP4.PA.LA09</t>
  </si>
  <si>
    <t>CAP4.PA.LA10</t>
  </si>
  <si>
    <t>CAP4.PA.LA23</t>
  </si>
  <si>
    <t>CAP4.PA.LA26</t>
  </si>
  <si>
    <t>OB.5.1</t>
  </si>
  <si>
    <t>Favorire l’applicazione della Linea guida sul Modello di Interoperabilità da parte degli erogatori di API</t>
  </si>
  <si>
    <t>CAP5.PA.LA01</t>
  </si>
  <si>
    <t>CAP5.PA.LA02</t>
  </si>
  <si>
    <t>CAP5.PA.LA09</t>
  </si>
  <si>
    <t>OB.5.2</t>
  </si>
  <si>
    <t>Adottare API conformi al Modello di Interoperabilità</t>
  </si>
  <si>
    <t>CAP5.PA.LA03</t>
  </si>
  <si>
    <t>CAP5.PA.LA04</t>
  </si>
  <si>
    <t>CAP5.PA.LA05</t>
  </si>
  <si>
    <t>CAP5.PA.LA06</t>
  </si>
  <si>
    <t>CAP5.PA.LA07</t>
  </si>
  <si>
    <t>CAP5.PA.LA10</t>
  </si>
  <si>
    <t>CAP5.PA.LA11</t>
  </si>
  <si>
    <t>CAP5.PA.LA12</t>
  </si>
  <si>
    <t>OB.5.3</t>
  </si>
  <si>
    <t>Modelli e regole per l’erogazione integrata di servizi interoperabili</t>
  </si>
  <si>
    <t>CAP5.PA.LA08</t>
  </si>
  <si>
    <t>CAP5.PA.LA13</t>
  </si>
  <si>
    <t>OB.6.1</t>
  </si>
  <si>
    <t>Aumentare la consapevolezza del rischio cyber (Cyber Security Awareness) nelle PA</t>
  </si>
  <si>
    <t>CAP6.PA.LA01</t>
  </si>
  <si>
    <t>CAP6.PA.LA02</t>
  </si>
  <si>
    <t>CAP6.PA.LA03</t>
  </si>
  <si>
    <t>CAP6.PA.LA04</t>
  </si>
  <si>
    <t>CAP6.PA.LA05</t>
  </si>
  <si>
    <t>CAP6.PA.LA06</t>
  </si>
  <si>
    <t>CAP6.PA.LA10</t>
  </si>
  <si>
    <t>CAP6.PA.LA11</t>
  </si>
  <si>
    <t>OB.6.2</t>
  </si>
  <si>
    <t>Aumentare il livello di sicurezza informatica dei portali istituzionali della Pubblica Amministrazione</t>
  </si>
  <si>
    <t>CAP6.PA.LA07</t>
  </si>
  <si>
    <t>CAP6.PA.LA08</t>
  </si>
  <si>
    <t>CAP6.PA.LA09</t>
  </si>
  <si>
    <t>CAP6.PA.LA12</t>
  </si>
  <si>
    <t>OB.7.1</t>
  </si>
  <si>
    <t>CAP7.PA.LA01</t>
  </si>
  <si>
    <t>CAP7.PA.LA02</t>
  </si>
  <si>
    <t>CAP7.PA.LA03</t>
  </si>
  <si>
    <t>CAP7.PA.LA04</t>
  </si>
  <si>
    <t>CAP7.PA.LA05</t>
  </si>
  <si>
    <t>CAP7.PA.LA06</t>
  </si>
  <si>
    <t>CAP7.PA.LA07</t>
  </si>
  <si>
    <t>CAP7.PA.LA08</t>
  </si>
  <si>
    <t>CAP7.PA.LA09</t>
  </si>
  <si>
    <t>CAP7.PA.LA10</t>
  </si>
  <si>
    <t>CAP7.PA.LA11</t>
  </si>
  <si>
    <t>CAP7.PA.LA17</t>
  </si>
  <si>
    <t>CAP7.PA.LA18</t>
  </si>
  <si>
    <t>OB.7.2</t>
  </si>
  <si>
    <t>Rafforzare le competenze digitali per la PA e per il Paese e favorire l’inclusione digitale</t>
  </si>
  <si>
    <t>CAP7.PA.LA12</t>
  </si>
  <si>
    <t>CAP7.PA.LA13</t>
  </si>
  <si>
    <t>CAP7.PA.LA14</t>
  </si>
  <si>
    <t>CAP7.PA.LA15</t>
  </si>
  <si>
    <t>CAP7.PA.LA16</t>
  </si>
  <si>
    <t>CAP7.PA.LA19</t>
  </si>
  <si>
    <t>CAP7.PA.LA20</t>
  </si>
  <si>
    <t>CAP7.PA.LA21</t>
  </si>
  <si>
    <t>CAP7.PA.LA22</t>
  </si>
  <si>
    <t>OB.8.1</t>
  </si>
  <si>
    <t>Rafforzare le leve per l’innovazione delle PA e dei territori Coinvolgimento attivo delle amministrazioni e dei territori</t>
  </si>
  <si>
    <t>CAP8.PA.LA01</t>
  </si>
  <si>
    <t>CAP8.PA.LA02</t>
  </si>
  <si>
    <t>CAP8.PA.LA03</t>
  </si>
  <si>
    <t>CAP8.PA.LA04</t>
  </si>
  <si>
    <t>CAP8.PA.LA05</t>
  </si>
  <si>
    <t>CAP8.PA.LA06</t>
  </si>
  <si>
    <t>CAP8.PA.LA07</t>
  </si>
  <si>
    <t>CAP8.PA.LA08</t>
  </si>
  <si>
    <t>CAP8.PA.LA09</t>
  </si>
  <si>
    <t>CAP8.PA.LA10</t>
  </si>
  <si>
    <t>CAP8.PA.LA11</t>
  </si>
  <si>
    <t>CAP8.PA.LA12</t>
  </si>
  <si>
    <t>CAP8.PA.LA13</t>
  </si>
  <si>
    <t>CAP8.PA.LA14</t>
  </si>
  <si>
    <t>CAP8.PA.LA15</t>
  </si>
  <si>
    <t>CAP8.PA.LA16</t>
  </si>
  <si>
    <t>CAP8.PA.LA17</t>
  </si>
  <si>
    <t>CAP8.PA.LA18</t>
  </si>
  <si>
    <t>CAP8.PA.LA19</t>
  </si>
  <si>
    <t>CAP8.PA.LA32</t>
  </si>
  <si>
    <t>CAP8.PA.LA33</t>
  </si>
  <si>
    <t>CAP8.PA.LA34</t>
  </si>
  <si>
    <t>CAP8.PA.LA35</t>
  </si>
  <si>
    <t>CAP8.PA.LA36</t>
  </si>
  <si>
    <t>CAP8.PA.LA37</t>
  </si>
  <si>
    <t>CAP8.PA.LA38</t>
  </si>
  <si>
    <t>OB.8.2</t>
  </si>
  <si>
    <t>CAP8.PA.LA20</t>
  </si>
  <si>
    <t>CAP8.PA.LA21</t>
  </si>
  <si>
    <t>CAP8.PA.LA22</t>
  </si>
  <si>
    <t>CAP8.PA.LA23</t>
  </si>
  <si>
    <t>OB.8.3</t>
  </si>
  <si>
    <t>Migliorare i processi di trasformazione digitale e di innovazione della PA Il monitoraggio del Piano triennale</t>
  </si>
  <si>
    <t>CAP8.PA.LA24</t>
  </si>
  <si>
    <t>CAP8.PA.LA25</t>
  </si>
  <si>
    <t>CAP8.PA.LA26</t>
  </si>
  <si>
    <t>CAP8.PA.LA27</t>
  </si>
  <si>
    <t>CAP8.PA.LA28</t>
  </si>
  <si>
    <t>CAP8.PA.LA29</t>
  </si>
  <si>
    <t>CAP8.PA.LA30</t>
  </si>
  <si>
    <t>CAP8.PA.LA31</t>
  </si>
  <si>
    <t>s
s
s</t>
  </si>
  <si>
    <t>s</t>
  </si>
  <si>
    <t>s
s</t>
  </si>
  <si>
    <t>s
s
s
s</t>
  </si>
  <si>
    <t>S</t>
  </si>
  <si>
    <t>1.o Piano (20-22):</t>
  </si>
  <si>
    <t>Le PA finalizzano l’adesione a Web Analytics Italia per migliorare il processo evolutivo dei propri servizi online</t>
  </si>
  <si>
    <t xml:space="preserve">Da settembre 2020 </t>
  </si>
  <si>
    <t/>
  </si>
  <si>
    <t>2.o Piano (21-23):</t>
  </si>
  <si>
    <t>Le PA pubblicano le statistiche di utilizzo dei propri siti web e possono, in funzione delle proprie necessità, aderire a Web Analytics Italia per migliorare il processo evolutivo dei propri servizi online</t>
  </si>
  <si>
    <t xml:space="preserve">Da settembre 2020 (in corso) </t>
  </si>
  <si>
    <t>3.o Piano (22-24):</t>
  </si>
  <si>
    <t xml:space="preserve">Linee di azione ancora vigenti  </t>
  </si>
  <si>
    <t>Le PA continuano ad applicare i principi Cloud First &amp; SaaS First e ad acquisire servizi cloud solo se qualificati da AGID, consultando il Catalogo dei servizi cloud qualificati da AGID per la PA</t>
  </si>
  <si>
    <t>Le PA continuano ad applicare i principi Cloud First &amp; SaaS First e ad acquisire servizi cloud solo se qualificati da AGID, consultando il Catalogo dei servizi Cloud qualificati da AGID per la PA</t>
  </si>
  <si>
    <t>Le PA continuano ad applicare il principio Cloud First e ad acquisire servizi cloud solo se qualificati</t>
  </si>
  <si>
    <t>Le PA dichiarano, all’interno del catalogo di Developers Italia, quali software di titolarità di un’altra PA hanno preso in riuso</t>
  </si>
  <si>
    <t xml:space="preserve">Da ottobre 2020 </t>
  </si>
  <si>
    <t xml:space="preserve">Da ottobre 2020 (in corso) </t>
  </si>
  <si>
    <t>Le PA adeguano le proprie procedure di procurement alle linee guida di AGID sull’acquisizione del software e al CAD (artt. 68 e 69)</t>
  </si>
  <si>
    <t xml:space="preserve">Entro ottobre 2020 </t>
  </si>
  <si>
    <t xml:space="preserve">Entro ottobre 2022 </t>
  </si>
  <si>
    <t>Le PA adeguano le proprie procedure di procurement alle Linee Guida di AGID sull’acquisizione del software e al CAD (artt. 68 e 69)</t>
  </si>
  <si>
    <t>Le PAC aderiscono al programma di abilitazione al cloud e trasmettono al Dipartimento per la Trasformazione Digitale gli elaborati previsti dalla fase di assessment dei servizi avviando le fasi successive. Le PAL aderiscono al programma di abilitazione al cloud e trasmettono ad AGID gli elaborati previsti dalla fase di assessment dei servizi e avviano le fasi successive</t>
  </si>
  <si>
    <t xml:space="preserve">Da dicembre 2020 </t>
  </si>
  <si>
    <t>Le PAC coinvolte nell’implementazione nazionale del Single Digital Gateway finalizzano l’adesione a Web Analytics Italia</t>
  </si>
  <si>
    <t xml:space="preserve">Entro dicembre 2020 </t>
  </si>
  <si>
    <t>Le PA che sono titolari di software sviluppato per loro conto, eseguono il rilascio in open source in ottemperanza dell’obbligo previsto dall’art. 69 CAD e secondo le procedure indicate nelle Linee guida attuative su acquisizione e riuso del software</t>
  </si>
  <si>
    <t xml:space="preserve">Entro aprile 2021 </t>
  </si>
  <si>
    <t>Le PA che sono titolari di software devono apporre una licenza aperta sul software con le modalità indicate nelle Linee guida su acquisizione e riuso di software in ottemperanza degli articoli 68 e 69 del CAD</t>
  </si>
  <si>
    <t>Le PA alimentano il catalogo dei servizi della PA</t>
  </si>
  <si>
    <t xml:space="preserve">Da gennaio 2022 </t>
  </si>
  <si>
    <t>Le PA avviano il percorso di migrazione verso il cloud consultando il manuale di abilitazione al cloud nell’ambito del relativo programma</t>
  </si>
  <si>
    <t xml:space="preserve">Da ottobre 2021 (in corso) </t>
  </si>
  <si>
    <t>Le PA avviano il percorso di migrazione verso il cloud in coerenza con quanto previsto dalla Strategia Cloud Italia</t>
  </si>
  <si>
    <t>Le amministrazioni coinvolte nell’attuazione nazionale del Regolamento sul Single Digital Gateway attivano Web Analytics Italia per tutte le pagine da loro referenziate sul link repository europeo</t>
  </si>
  <si>
    <t xml:space="preserve">Entro dicembre 2022 </t>
  </si>
  <si>
    <t>Almeno i Comuni con una popolazione superiore a 15.000 abitanti, le città metropolitane, le università e istituti di istruzione universitaria pubblici, le regioni e province autonome attivano Web Analytics Italia o un altro strumento di rilevazione delle statistiche di utilizzo dei propri siti web che rispetti adeguatamente le prescrizioni indicate dal GDPR</t>
  </si>
  <si>
    <t xml:space="preserve">Entro dicembre 2023 </t>
  </si>
  <si>
    <t>Almeno i Comuni con una popolazione superiore a 15.000 abitanti, le Città metropolitane, le Province le Università e istituti di istruzione universitaria pubblici, le Regioni e Province autonome attivano uno strumento di rilevazione delle statistiche di utilizzo dei propri siti web che rispetti adeguatamente le prescrizioni indicate dal GDPR</t>
  </si>
  <si>
    <t>Nei procedimenti di acquisizione di beni e servizi ICT, le PA devono far riferimento alle Linee guida di design</t>
  </si>
  <si>
    <t>Le PA comunicano ad AGID, tramite apposito form online, l’esito dei test di usabilità del proprio sito istituzionale</t>
  </si>
  <si>
    <t>Le PA effettuano test di usabilità e possono comunicare ad AGID, tramite l’applicazione form.agid.gov.it, l’esito dei test di usabilità del proprio sito istituzionale</t>
  </si>
  <si>
    <t>Le PA pubblicano, entro il 23 settembre 2020, tramite l’applicazione form.agid.gov.it, una dichiarazione di accessibilità per ciascuno dei loro i siti web</t>
  </si>
  <si>
    <t xml:space="preserve">Entro settembre 2020 </t>
  </si>
  <si>
    <t>Le PAC coinvolte nell’erogazione delle informazioni, previste dall’allegato 1 del Regolamento europeo 2018/1724 sul Single Digital Gateway, pubblicano le informazioni di propria competenza</t>
  </si>
  <si>
    <t>Le PA devono pubblicare gli obiettivi di accessibilità sul proprio sito</t>
  </si>
  <si>
    <t xml:space="preserve">Entro marzo 2021 </t>
  </si>
  <si>
    <t>Le PA comunicano ad AGID, tramite apposito form online, l’uso dei modelli per lo sviluppo web per i propri siti istituzionali</t>
  </si>
  <si>
    <t xml:space="preserve">Da aprile 2021 </t>
  </si>
  <si>
    <t xml:space="preserve">Da aprile 2021 (in corso) </t>
  </si>
  <si>
    <t>Le PA devono pubblicare, entro il 23 giugno 2021, la dichiarazione di accessibilità per le APP mobili, tramite l’applicazione form.agid.gov.it</t>
  </si>
  <si>
    <t xml:space="preserve">Entro giugno 2021 </t>
  </si>
  <si>
    <t xml:space="preserve">Entro marzo 2022 </t>
  </si>
  <si>
    <t>Entro 31 marzo 2023 le PA devono pubblicare gli obiettivi di accessibilità sul proprio sito</t>
  </si>
  <si>
    <t xml:space="preserve">Entro marzo 2023 </t>
  </si>
  <si>
    <t>Le PA pubblicano, entro il 23 settembre 2022, tramite l’applicazione form.agid.gov.it, una dichiarazione di accessibilità per ciascuno dei loro i siti web e APP mobili</t>
  </si>
  <si>
    <t xml:space="preserve">Entro settembre 2022 </t>
  </si>
  <si>
    <t>Le Amministrazioni adeguano i propri siti web rimuovendo, tra gli altri, gli errori relativi a 2 criteri di successo più frequentemente non soddisfatti, come pubblicato sul sito di AGID</t>
  </si>
  <si>
    <t>Le PA risolvono gli errori relativi al criterio di successo “2.1.1 Tastiera (Livello A)”, come rilevato nel campione di siti web monitorato da AGID nel 2021</t>
  </si>
  <si>
    <t>Le Amministrazioni centrali, le Regioni e le province autonome, le città metropolitane e i Comuni sopra i 150.000 abitanti comunicano ad AGID, tramite l’applicazione form.agid.gov.it, l’esito dei test di usabilità del proprio sito istituzionale</t>
  </si>
  <si>
    <t>Le PA comunicano ad AGID, tramite l’applicazione form.agid.gov.it, l’esito dei test di usabilità del proprio sito istituzionale</t>
  </si>
  <si>
    <t>Le PA devono seguire i principi delle Linee guida di design per i siti internet e i servizi digitali della PA</t>
  </si>
  <si>
    <t>Le PA comunicano al DTD la realizzazione dei siti in adesione agli avvisi della misura 1.4.1 del PNRR</t>
  </si>
  <si>
    <t xml:space="preserve">Da giugno 2023 </t>
  </si>
  <si>
    <t>Le PA pubblicano, entro il 23 settembre 2023, tramite l’applicazione form.agid.gov.it, una dichiarazione di accessibilità per ciascuno dei propri siti web e APP mobili</t>
  </si>
  <si>
    <t xml:space="preserve">Entro settembre 2023 </t>
  </si>
  <si>
    <t>Entro il 31 marzo 2024 le PA devono pubblicare gli obiettivi di accessibilità sul proprio sito</t>
  </si>
  <si>
    <t xml:space="preserve">Entro marzo 2024 </t>
  </si>
  <si>
    <t>Le PA pubblicano, entro il 23 settembre 2024, tramite l’applicazione form.agid.gov.it, una dichiarazione di accessibilità per ciascuno dei propri siti web e APP mobili</t>
  </si>
  <si>
    <t xml:space="preserve">Entro settembre 2024 </t>
  </si>
  <si>
    <t>Le PA risolvono gli errori relativi al criterio di successo “4.1.3 Messaggi di stato (Livello AA)”, come rilevato nel campione di siti web monitorato da AGID nel 2021</t>
  </si>
  <si>
    <t xml:space="preserve">Entro dicembre 2024 </t>
  </si>
  <si>
    <t>Le autorità municipali rendono accessibili le informazioni, spiegazioni e istruzioni, di cui agli art. 2, 9 e 10 del Regolamento EU 2018/1724, secondo le specifiche tecniche di implementazione</t>
  </si>
  <si>
    <t>Le Pubbliche amministrazioni competenti rendono accessibili le informazioni, spiegazioni e istruzioni, di cui agli art. 2, 9 e 10 del Regolamento EU 2018/1724, secondo le specifiche tecniche di implementazione</t>
  </si>
  <si>
    <t>Le Pubbliche Amministrazioni competenti per i dati necessari all’esecuzione dei procedimenti amministrativi ricompresi nelle procedure di cui all’Allegato II del Regolamento UE 2018/1724, mettono a disposizione dati strutturati ovvero dati non strutturati in formato elettronico secondo ontologie e accessibili tramite API nel rispetto delle specifiche tecniche del Single Digital Gateway. Nel caso di Pubbliche Amministrazioni che rendono disponibili i dati non strutturati, le stesse amministrazioni predispongono la pianificazione di messa a disposizione degli stessi dati in formato strutturato prevedendo il completamento dell’attività entro Dicembre 2025</t>
  </si>
  <si>
    <t>Le Pubbliche Amministrazioni competenti per i dati necessari all’esecuzione dei procedimenti amministrativi ricompresi nelle procedure di cui all’Allegato II del Regolamento UE 2018/1724, mettono a disposizione dati strutturati ovvero dati non strutturati in formato elettronico secondo ontologie e accessibili tramite API nel rispetto delle specifiche tecniche del Single Digital Gateway. Nel caso di Pubbliche Amministrazioni che rendono disponibili i dati non strutturati, le stesse amministrazioni predispongono la pianificazione di messa a disposizione degli stessi dati in formato strutturato prevedendo il completamento dell’attività entro dicembre 2025</t>
  </si>
  <si>
    <t>Le Pubbliche Amministrazioni competenti per i procedimenti amministrativi relativi alle procedure di cui all’Allegato II del Regolamento UE 2018/1724 adeguano i propri procedimenti amministrativi alle specifiche tecniche di implementazione del Single Digital Gateway</t>
  </si>
  <si>
    <t>Le PA effettuano test per l’integrazione delle applicazioni in uso (ad esempio il protocollo) sul nuovo sistema. Per tali integrazioni si raccomanda alle amministrazioni di utilizzare al meglio i fondi PNRR alla data disponibili</t>
  </si>
  <si>
    <t>Le PA si rendono pronte all’esercizio delle applicazioni sui nuovi sistemi</t>
  </si>
  <si>
    <t xml:space="preserve">Entro aprile 2024 </t>
  </si>
  <si>
    <t>Le PA individuano i dataset di tipo dinamico da rendere disponibili in open data coerenti con il modello di interoperabilità e con i modelli di riferimento di dati nazionali ed europei</t>
  </si>
  <si>
    <t xml:space="preserve">Da gennaio 2021 </t>
  </si>
  <si>
    <t>Le PA e i gestori di servizi pubblici individuano i dataset di tipo dinamico da rendere disponibili in open data coerenti con quanto previsto dalla Direttiva documentandoli nel catalogo nazionali dei dati aperti</t>
  </si>
  <si>
    <t xml:space="preserve">Da gennaio 2021 (in corso) </t>
  </si>
  <si>
    <t>Le PA rendono disponibili i dati territoriali attraverso i servizi di cui alla Direttiva 2007/2/EC (INSPIRE)</t>
  </si>
  <si>
    <t>Le PA avviano le procedure di apertura dei dati di tipo dinamico individuati di cui sono titolari in conformità alla Direttiva (UE) 2019/1024; stimolano, anche nella predisposizione di gare d’appalto, i gestori di servizi pubblici da loro controllati per l’apertura dei dati dinamici (es. i dati sulla mobilità in possesso dell’azienda partecipata locale), e agevolano la documentazione degli stessi nei cataloghi nazionali di riferimento (dati, geodati e API)</t>
  </si>
  <si>
    <t xml:space="preserve">Da febbraio 2021 </t>
  </si>
  <si>
    <t>Le PA avviano l’adeguamento dei sistemi che si interfacciano alle banche dati di interesse nazionale secondo le linee guida del modello di interoperabilità</t>
  </si>
  <si>
    <t>Le PA documentano le API coerenti con il modello di interoperabilità nei relativi cataloghi di riferimento nazionali</t>
  </si>
  <si>
    <t>Le PA titolari di banche di dati di interesse nazionale avviano l’adeguamento al modello di interoperabilità e ai modelli di riferimento di dati nazionali ed europei delle basi di dati della PA e le documentano nel relativo catalogo delle API</t>
  </si>
  <si>
    <t xml:space="preserve">Da dicembre 2021 </t>
  </si>
  <si>
    <t>Le PA titolari di Banche di dati di interesse nazionale avviano l’adeguamento al modello di interoperabilità e ai modelli di riferimento di dati nazionali ed europei delle basi di dati della PA e le documentano nel relativo catalogo delle API</t>
  </si>
  <si>
    <t>Le PA attuano le linee guida contenenti regole tecniche per l’implementazione del Decreto Legislativo n. 36/2006</t>
  </si>
  <si>
    <t xml:space="preserve">Da gennaio 2023 </t>
  </si>
  <si>
    <t>Le PA attuano le indicazioni presenti nella guida operativa sui dati di elevato valore per l’attuazione del relativo Regolamento di esecuzione (UE) e delle Linee Guida sui dati aperti</t>
  </si>
  <si>
    <t xml:space="preserve">Da gennaio 2024 </t>
  </si>
  <si>
    <t>Le PA uniformano i propri sistemi di metadati relativi ai dati geografici alle specifiche nazionali e documentano i propri dataset nel catalogo nazionale geodati.gov.it</t>
  </si>
  <si>
    <t>Le PA adeguano i metadati relativi ai dati geografici all’ultima versione delle specifiche nazionali e documentano i propri dataset nel catalogo nazionale geodati.gov.it</t>
  </si>
  <si>
    <t>Le PA uniformano i propri sistemi di metadati relativi ai dati non geografici alle specifiche nazionali e documentano i propri dataset nel catalogo nazionale dati.gov.it</t>
  </si>
  <si>
    <t>Le PA adeguano i metadati relativi ai dati non geografici alle specifiche nazionali e documentano i propri dataset nel catalogo nazionale dati.gov.it</t>
  </si>
  <si>
    <t>Le PA forniscono indicazioni sul livello di qualità dei dati per le caratteristiche individuate e pubblicano i relativi metadati (per esempio indicando la conformità ai modelli dati standard nazionali ed europei)</t>
  </si>
  <si>
    <t>Le PA pubblicano i metadati relativi ai propri dati di tipo aperto attraverso il catalogo nazionale dei dati aperti dati.gov.it</t>
  </si>
  <si>
    <t>Le PA pubblicano i loro dati aperti tramite API nel catalogo PDND e le documentano anche secondo i riferimenti contenuti nel National Data Catalog per l’interoperabilità semantica</t>
  </si>
  <si>
    <t xml:space="preserve">Da dicembre 2022 </t>
  </si>
  <si>
    <t xml:space="preserve">Da marzo 2023 </t>
  </si>
  <si>
    <t>Le PA pubblicano i loro dati aperti ad elevato valore tramite API utilizzando la piattaforma PDND come da Linee Guida sui dati aperti e il riutilizzo dell’informazione del settore pubblico</t>
  </si>
  <si>
    <t>Le PA pubblicano i metadati relativi ai dati di elevato valore, secondo le indicazioni presenti nel Regolamento di esecuzione (UE) e nelle Linee Guida sui dati aperti e relativa guida operativa, nei cataloghi nazionali dati.gov.it e geodati.gov.it</t>
  </si>
  <si>
    <t>Le PA adottano la licenza aperta di riferimento nazionale, documentandola esplicitamente come metadato</t>
  </si>
  <si>
    <t>Le PA adottano la licenza aperta CC BY 4.0, documentandola esplicitamente come metadato</t>
  </si>
  <si>
    <t>Le PA definiscono al proprio interno una “squadra per i dati” (data team) ovvero identificano tutte le figure, come raccomandato dalle Linee guida nazionali per la valorizzazione del patrimonio informativo pubblico, che possano contribuire alla diffusione della cultura del dato e al recepimento della Strategia nazionale dati su tutto il territorio</t>
  </si>
  <si>
    <t>Le PA partecipano a interventi di formazione e sensibilizzazione sulle politiche open data</t>
  </si>
  <si>
    <t>Le PA possono, in funzione delle proprie necessità, partecipare a interventi di formazione e sensibilizzazione sulle politiche open data</t>
  </si>
  <si>
    <t xml:space="preserve">Da settembre 2021 (in corso) </t>
  </si>
  <si>
    <t>Le PA partecipano, insieme ad AGID e al Dipartimento per la Trasformazione Digitale, alla definizione di metodologie per monitorare il riutilizzo dei dati aperti sulla base di quanto previsto nella norma di recepimento della Direttiva sui dati aperti ((UE) 2019/1024)</t>
  </si>
  <si>
    <t xml:space="preserve">Da luglio 2021 </t>
  </si>
  <si>
    <t>Le PA pilota avviano progetti di implementazione della Strategia nazionale dati</t>
  </si>
  <si>
    <t xml:space="preserve">Da marzo 2022 </t>
  </si>
  <si>
    <t>Le PA attuano le linee guida contenenti regole tecniche per l’attuazione della norma di recepimento della Direttiva (EU) 2019/1024 definite da AGID anche per l’eventuale monitoraggio del riutilizzo dei dati aperti sulla base di quanto previsto nella Direttiva stessa</t>
  </si>
  <si>
    <t>Le PA attuano le linee guida contenenti regole tecniche per l’implementazione del Decreto Legislativo n. 36/2006 relativamente ai requisiti e alle raccomandazioni su licenze e condizioni d’uso</t>
  </si>
  <si>
    <t>Le PA attuano il Regolamento di esecuzione (UE) relativo ai dati di elevato valore e le relative indicazioni presenti nella guida operativa nazionale per quanto riguarda le disposizioni su licenze e condizioni d’uso da applicare a tale tipologia di dati</t>
  </si>
  <si>
    <t>Le PA che intendono aderire a NoiPA esprimono manifestazione di interesse e inviano richiesta di adesione</t>
  </si>
  <si>
    <t>Regioni, Enti Locali e Strutture sanitarie elaborano piani regionali per l’adozione di pagoPA, anche attraverso il dialogo tra le realtà associative degli enti territoriali coinvolti</t>
  </si>
  <si>
    <t>Le strutture sanitarie pubbliche e private accreditate alimentano il FSE con dati e documenti sanitari identificati nell’ambito dei gruppi di lavoro del FSE</t>
  </si>
  <si>
    <t>Le strutture sanitarie pubbliche e private accreditate continuano ad alimentare il FSE con dati e documenti sanitari</t>
  </si>
  <si>
    <t>Le PA interessate compilano il questionario per la raccolta delle informazioni di assessment per l’adesione a NoiPA</t>
  </si>
  <si>
    <t>Le strutture sanitarie pubbliche e private accreditate devono essere collegate al sistema CUP interaziendale o regionale</t>
  </si>
  <si>
    <t xml:space="preserve">Entro dicembre 2021 </t>
  </si>
  <si>
    <t>Le strutture sanitarie pubbliche e private accreditate devono inserire le proprie agende nel sistema CUP interaziendale o regionale</t>
  </si>
  <si>
    <t>Le PA interessate ai nuovi servizi NoiPA disponibili dal 2024 esprimono manifestazione di interesse per l’adesione ai servizi</t>
  </si>
  <si>
    <t>Le PA e i gestori di pubblici servizi proseguono il percorso di adesione a SPID e PagoPA e dismettono le altre modalità di autenticazione e pagamento associate ai propri servizi online</t>
  </si>
  <si>
    <t>Le PA e i gestori di pubblici servizi proseguono il percorso di adesione a SPID e CIE e dismettono le altre modalità di autenticazione associate ai propri servizi online</t>
  </si>
  <si>
    <t>Le PA e i gestori di pubblici servizi interessati comunicano al Dipartimento per la Trasformazione Digitale le tempistiche per l’adozione dello SPID</t>
  </si>
  <si>
    <t>Le PA e i gestori di pubblici servizi interessati definiscono un piano operativo e temporale per la cessazione del rilascio di credenziali proprietarie e per la predisposizione di un accesso SPID only nei confronti dei cittadini dotabili di SPID</t>
  </si>
  <si>
    <t>I soggetti obbligati all’adesione alla Piattaforma pagoPA risolvono le residuali problematiche tecnico/organizzative bloccanti per l’adesione alla Piattaforma stessa e completano l’attivazione dei servizi</t>
  </si>
  <si>
    <t>Le istituzioni scolastiche iniziano ad aderire a SIOPE+</t>
  </si>
  <si>
    <t>Le istituzioni scolastiche, in funzione delle proprie necessità, possono aderire a SIOPE+</t>
  </si>
  <si>
    <t xml:space="preserve">Da luglio 2021 (in corso) </t>
  </si>
  <si>
    <t>Le PA e i gestori di pubblici servizi interessati cessano il rilascio di credenziali proprietarie a cittadini dotabili di SPID</t>
  </si>
  <si>
    <t>Le PA e i gestori di pubblici servizi interessati cessano il rilascio di credenziali proprietarie a cittadini dotabili di SPID e/o CIE</t>
  </si>
  <si>
    <t>Le PA e i gestori di pubblici servizi interessati adottano lo SPID by default: le nuove applicazioni devono nascere SPID only a meno che non ci siano vincoli normativi o tecnologici, se dedicate a soggetti dotabili di SPID</t>
  </si>
  <si>
    <t>Le PA e i gestori di pubblici servizi interessati adottano lo SPID e la CIE by default: le nuove applicazioni devono nascere SPID e CIE only a meno che non ci siano vincoli normativi o tecnologici, se dedicate a soggetti dotabili di SPID o CIE</t>
  </si>
  <si>
    <t>Le PA e i gestori di pubblici servizi interessati adottano lo SPID e la CIE by default: le nuove applicazioni devono nascere SPID e CIE only a meno che non ci siano vincoli normativi o tecnologici, se dedicate a soggetti dotabili di SPID o CIE. Le PA che intendono adottare lo SPID di livello 2 e 3 devono anche adottare il “Login with eIDAS” per l’accesso transfrontaliero ai propri servizi.</t>
  </si>
  <si>
    <t>I Comuni subentrano in ANPR</t>
  </si>
  <si>
    <t xml:space="preserve">●  Entro dicembre 2021 </t>
  </si>
  <si>
    <t>Le PA completano il passaggio alla Piattaforma pagoPA per tutti gli incassi delle PA centrali e locali</t>
  </si>
  <si>
    <t>Le PA devono adeguarsi alle evoluzioni previste dall’ecosistema SPID (tra cui OpenID connect, servizi per i minori e gestione degli attributi qualificati)</t>
  </si>
  <si>
    <t>Le PA devono adeguarsi alle evoluzioni previste dall’ecosistema SPID (tra cui OpenID Connect, servizi per i minori e gestione degli attributi qualificati)</t>
  </si>
  <si>
    <t>Le PA aderenti a pagoPA e App IO assicurano per entrambe le piattaforme l’attivazione di nuovi servizi in linea con i target sopra descritti e secondo le modalità attuative definite nell’ambito del Piano Nazionale di Ripresa e Resilienza (PNRR)</t>
  </si>
  <si>
    <t>I musei statali compilano il questionario di accreditamento al SMN</t>
  </si>
  <si>
    <t>Le PA interessate partecipano al tavolo di lavoro per la definizione degli interventi normativi e tecnici finalizzati alla realizzazione della piattaforma SPID</t>
  </si>
  <si>
    <t>Le PA si predispongono per interagire con INAD per l’acquisizione dei domicili digitali dei soggetti in essa presenti</t>
  </si>
  <si>
    <t xml:space="preserve">Da marzo 2021 </t>
  </si>
  <si>
    <t>Le PA si integrano con le API INAD per l’acquisizione dei domicili digitali dei soggetti in essa presenti</t>
  </si>
  <si>
    <t xml:space="preserve">Da febbraio 2022 </t>
  </si>
  <si>
    <t>I musei non statali compilano i questionari di accreditamento regionali</t>
  </si>
  <si>
    <t xml:space="preserve">Da giugno 2021 </t>
  </si>
  <si>
    <t>Le PA centrali e i Comuni, in linea con i target sopra descritti e secondo la roadmap di attuazione prevista dal Piano Nazionale di Ripresa e Resilienza (PNRR), dovranno integrarsi alla Piattaforma Notifiche Digitali</t>
  </si>
  <si>
    <t>Le PA in perimetro, secondo la roadmap di attuazione prevista dal Piano Nazionale di Ripresa e Resilienza (PNRR), dovranno integrare 90 API nella Piattaforma Digitale Nazionale Dati</t>
  </si>
  <si>
    <t>Le PA proprietarie di data center di gruppo B richiedono l’autorizzazione ad AGID per le spese in materia di data center nelle modalità stabilite dalla Circolare AGID 1/2019</t>
  </si>
  <si>
    <t>Le PA proprietarie di data center di gruppo A comunicano ad AGID le spese in materia di data center nelle modalità stabilite dalla Circolare AGID 1/2019</t>
  </si>
  <si>
    <t>Le PA proprietarie di data center classificati da AGID nel gruppo A continuano a gestire e manutenere tali data center</t>
  </si>
  <si>
    <t>Le PAL proprietarie di data center classificati da AGID nel gruppo B trasmettono ad AGID i piani di migrazione verso i servizi cloud qualificati da AGID e i data center di gruppo A attuando quanto previsto nel programma nazionale di abilitazione al cloud tramite il sistema PPM del Cloud Enablement Program</t>
  </si>
  <si>
    <t xml:space="preserve">Entro settembre 2021 </t>
  </si>
  <si>
    <t>Le PAL proprietarie di data center di gruppo A avviano piani di adeguamento sulla base del regolamento AGID per i livelli minimi di sicurezza e affidabilità dei data center A</t>
  </si>
  <si>
    <t>Le PAL proprietarie di data center di gruppo B richiedono l’autorizzazione ad AGID per le spese in materia di data center nelle modalità stabilite dalla Circolare AGID 1/2019 e prevedono in tali contratti, qualora autorizzati, una durata massima coerente con i tempi strettamente necessari a completare il percorso di migrazione previsti nei propri piani di migrazione</t>
  </si>
  <si>
    <t>Le PA proprietarie di data center di gruppo B richiedono l’autorizzazione ad AGID per le spese in materia di data center nelle modalità stabilite dalla Circolare AGID 1/2019 e prevedono in tali contratti, qualora autorizzati, una durata massima coerente con i tempi strettamente necessari a completare il percorso di migrazione previsti nei propri piani di migrazione</t>
  </si>
  <si>
    <t>Le PAL proprietarie di data center classificati da AGID nel gruppo A continuano a gestire e manutenere tali data center</t>
  </si>
  <si>
    <t>Le PA proprietarie di data center classificati da AGID nel gruppo A continuano a gestire e manutenere tali data center in coerenza con quanto previsto dalla strategia cloud Italia e dal Regolamento cloud</t>
  </si>
  <si>
    <t>Le PAL trasmettono all’Agenzia per la cybersicurezza nazionale l’elenco e la classificazione dei dati e dei servizi digitali come indicato nel Regolamento</t>
  </si>
  <si>
    <t xml:space="preserve">Entro giugno 2022 (o altro termine indicato nel Regolamento) </t>
  </si>
  <si>
    <t>Le PAL aggiornano l’elenco e la classificazione dei dati e dei servizi digitali in presenza di dati e servizi ulteriori rispetto a quelli già oggetto di conferimento e classificazione come indicato nel Regolamento</t>
  </si>
  <si>
    <t xml:space="preserve">Da luglio 2022 (o altro termine indicato nel Regolamento) </t>
  </si>
  <si>
    <t>Le PA aggiornano l’elenco e la classificazione dei dati e dei servizi digitali in presenza di dati e servizi ulteriori rispetto a quelli già oggetto di conferimento e classificazione come indicato nel Regolamento</t>
  </si>
  <si>
    <t>Le PAL con data center di tipo “A” adeguano tali infrastrutture ai livelli minimi di sicurezza, capacità elaborativa e di affidabilità e all’aggiornamento dei livelli minimi di sicurezza, capacità elaborativa e di affidabilità che le infrastrutture devono rispettare per trattare i dati e i servizi digitali classificati come ordinari, critici e strategici come indicato nel Regolamento</t>
  </si>
  <si>
    <t xml:space="preserve">Entro gennaio 2023 (o altro termine indicato nel Regolamento) </t>
  </si>
  <si>
    <t>Le PA con data center di tipo “A” adeguano, entro il 18 gennaio 2023, tali infrastrutture ai livelli minimi di sicurezza, capacità elaborativa e di affidabilità e all’aggiornamento dei livelli minimi di sicurezza che le infrastrutture devono rispettare per trattare i dati e i servizi digitali classificati come ordinari, critici e strategici come indicato nel Regolamento</t>
  </si>
  <si>
    <t xml:space="preserve">Entro gennaio 2023 </t>
  </si>
  <si>
    <t>Le PAL con obbligo di migrazione verso il cloud trasmettono al DTD e all’AGID i piani di migrazione mediante una piattaforma dedicata messa a disposizione dal DTD come indicato nel Regolamento</t>
  </si>
  <si>
    <t xml:space="preserve">Entro febbraio 2023 (o altro termine indicato nel Regolamento) </t>
  </si>
  <si>
    <t>Le PA con obbligo di migrazione verso il cloud trasmettono al Dipartimento per la Trasformazione Digitale e all’AGID i piani di migrazione mediante i canali di comunicazione messi a disposizione dal Dipartimento per la Trasformazione Digitale come indicato nel Regolamento</t>
  </si>
  <si>
    <t xml:space="preserve">Entro febbraio 2023 </t>
  </si>
  <si>
    <t>Le PAC, su richiesta, trasmettono al Dipartimento per la Trasformazione Digitale le informazioni sullo stato dei data center di gruppo B</t>
  </si>
  <si>
    <t>Le PAC proprietarie di data center classificati da AGID nel gruppo B trasmettono al Dipartimento per la Trasformazione Digitale i piani di migrazione verso i data center gestiti dal PSN per i beni strategici ICT e verso i servizi cloud qualificati da AGID tramite il sistema “PPM del Cloud Enablement Program”</t>
  </si>
  <si>
    <t>Le PAC, avviano la migrazione dei data center di gruppo B nel Polo Strategico Nazionale</t>
  </si>
  <si>
    <t>Le PAC proprietarie di data center di gruppo B richiedono l’autorizzazione ad AGID per le spese in materia di data center nelle modalità stabilite dalla Circolare AGID 1/2019 e prevedono in tali contratti, qualora autorizzati, una durata massima coerente con i tempi strettamente necessari a completare il percorso di migrazione previsti nei propri piani di migrazione</t>
  </si>
  <si>
    <t>Le PAC proprietarie di data center classificati da AGID nel gruppo A continuano a gestire e manutenere tali data center</t>
  </si>
  <si>
    <t>Le PAC trasmettono all’Agenzia per la cybersicurezza nazionale l’elenco e la classificazione dei dati e dei servizi digitali come indicato nel Regolamento</t>
  </si>
  <si>
    <t>Le PAC aggiornano l’elenco e la classificazione dei dati e dei servizi digitali in presenza di dati e servizi ulteriori rispetto a quelli già oggetto di conferimento e classificazione come indicato nel Regolamento</t>
  </si>
  <si>
    <t>Le PAC con data center di tipo “A” adeguano tali infrastrutture ai livelli minimi di sicurezza, capacità elaborativa e di affidabilità e all’aggiornamento dei livelli minimi di sicurezza, capacità elaborativa e di affidabilità che le infrastrutture devono rispettare per trattare i dati e i servizi digitali classificati come ordinari, critici e strategici come indicato nel Regolamento</t>
  </si>
  <si>
    <t>Le PAC con obbligo di migrazione verso il cloud trasmettono al DTD e all’AGID i relativi piani di migrazione mediante una piattaforma dedicata messa a disposizione dal DTD come indicato nel Regolamento</t>
  </si>
  <si>
    <t>Le PA, ove richiesto dal Dipartimento per la Trasformazione Digitale o da AGID, trasmettono le informazioni relative allo stato di avanzamento dell’implementazione dei piani di migrazione</t>
  </si>
  <si>
    <t xml:space="preserve">Da ottobre 2022 </t>
  </si>
  <si>
    <t>4.000 amministrazioni concludono la migrazione in coerenza con il piano di migrazione e, ove richiesto dal Dipartimento per la trasformazione digitale o da AGID, trasmettono le informazioni necessarie per verificare il completamento della migrazione</t>
  </si>
  <si>
    <t>Le PAL si approvvigionano sul nuovo catalogo MEPA per le necessità di connettività non riscontrabili nei contratti SPC</t>
  </si>
  <si>
    <t>Le PAL si approvvigionano sul catalogo MEPA per le necessità di connettività non riscontrabili nei contratti SPC</t>
  </si>
  <si>
    <t>Le PA possono acquistare i nuovi servizi disponibili nel listino SPC</t>
  </si>
  <si>
    <t>Le PA possono acquistare i servizi della nuova gara di connettività SPC</t>
  </si>
  <si>
    <t xml:space="preserve">Da maggio 2023 </t>
  </si>
  <si>
    <t>Le PA che hanno acquistato i servizi della nuova gara di connettività SPC terminano la migrazione</t>
  </si>
  <si>
    <t>Le PA prendono visione della Linea di indirizzo sull’interoperabilità tecnica per la PA e programmano le azioni per trasformare i servizi per l’interazione con altre PA implementando API conformi</t>
  </si>
  <si>
    <t>Le PA adottano la Linea guida sul Modello di Interoperabilità per la PA realizzando API per l’interazione con altre PA e/o soggetti privati</t>
  </si>
  <si>
    <t>Le PA adottano le “Linee guida sull’interoperabilità tecnica delle Pubbliche Amministrazioni” realizzando API per l’interazione con altre PA e/o soggetti privati</t>
  </si>
  <si>
    <t>Le PA, secondo la roadmap di attuazione prevista dal Piano Nazionale di Ripresa e Resilienza (PNRR), dovranno integrare 400 API nella Piattaforma Digitale Nazionale Dati</t>
  </si>
  <si>
    <t>Le PA popolano gli strumenti su developers.italia.it con i servizi che hanno reso conformi alla Linea di indirizzo sull’interoperabilità tecnica</t>
  </si>
  <si>
    <t>Le PA popolano il Catalogo con le API conformi alla Linea guida sul Modello di Interoperabilità per la PA</t>
  </si>
  <si>
    <t>Le PA popolano il Catalogo delle API della Piattaforma Digitale Nazionale Dati con le API conformi alle “Linee guida sull’interoperabilità tecnica delle Pubbliche Amministrazioni”</t>
  </si>
  <si>
    <t>Le PA utilizzano le API presenti sul Catalogo</t>
  </si>
  <si>
    <t>I cittadini e le imprese utilizzano le API presenti sul Catalogo</t>
  </si>
  <si>
    <t>Le PA che hanno riportato su Developers Italia le proprie API provvedono al porting sul Catalogo delle API della Piattaforma Digitale Nazionale Dati</t>
  </si>
  <si>
    <t>Le PA Centrali siglano accordi per l’erogazione di API su PDND</t>
  </si>
  <si>
    <t xml:space="preserve">Da luglio 2023 </t>
  </si>
  <si>
    <t>Le PA rispondono ai bandi pubblicati per l’erogazione di API su PDND</t>
  </si>
  <si>
    <t>Le PA evidenziano le esigenze che non trovano riscontro nella Linea guida e partecipano alla definizione di pattern e profili di interoperabilità per l’aggiornamento delle stesse</t>
  </si>
  <si>
    <t>Le PA evidenziano le esigenze che non trovano riscontro nella “Linee guida sull’interoperabilità tecnica delle Pubbliche Amministrazioni” e partecipano alla definizione di pattern e profili di interoperabilità per l’aggiornamento delle stesse</t>
  </si>
  <si>
    <t>I Comuni e le altre amministrazioni coinvolte nei procedimenti SUAP si dotano di piattaforme digitali conformi alle “specifiche tecniche SUAP”</t>
  </si>
  <si>
    <t>Le PA nei procedimenti di acquisizione di beni e servizi ICT devono far riferimento alle Linee guida sulla sicurezza nel procurement ICT</t>
  </si>
  <si>
    <t>Le PA devono fare riferimento al documento tecnico Cipher Suite protocolli TLS minimi per la comunicazione tra le PA e verso i cittadini</t>
  </si>
  <si>
    <t xml:space="preserve">Da novembre 2020 </t>
  </si>
  <si>
    <t xml:space="preserve">Da novembre 2020 (in corso) </t>
  </si>
  <si>
    <t>Le PA che intendono istituire i CERT di prossimità devono far riferimento alle Linee guida per lo sviluppo e la definizione del modello di riferimento per i CERT di prossimità</t>
  </si>
  <si>
    <t>Le PA valutano l’utilizzo del tool di Cyber Risk Assessment per l’analisi del rischio e la redazione del Piano dei trattamenti</t>
  </si>
  <si>
    <t>Le PA, in funzione delle proprie necessità, possono utilizzare il tool di Cyber Risk Self Assessment per l’analisi del rischio e la redazione del Piano dei trattamenti</t>
  </si>
  <si>
    <t>Le PA definiscono, sulla base di quanto proposto dal RTD, all’interno dei piani di formazione del personale, interventi sulle tematiche di Cyber Security Awareness</t>
  </si>
  <si>
    <t>Le PA possono definire, in funzione delle proprie necessità, all’interno dei piani di formazione del personale, interventi sulle tematiche di Cyber Security Awareness</t>
  </si>
  <si>
    <t>Le PA si adeguano alle Misure minime di sicurezza ICT per le pubbliche amministrazioni aggiornate</t>
  </si>
  <si>
    <t xml:space="preserve">Entro giugno 2022 </t>
  </si>
  <si>
    <t>Le PA continuano a seguire le Misure minime di sicurezza ICT per le pubbliche amministrazioni</t>
  </si>
  <si>
    <t>Le Amministrazioni centrali, relativamente ai propri portali istituzionali, devono fare riferimento per la configurazione del protocollo HTTPS all’OWASP Transport Layer Protection Cheat Sheet e alle Raccomandazioni AGID TLS e Cipher Suite e mantenere aggiornate le versioni dei CMS</t>
  </si>
  <si>
    <t>Le Regioni e le Città Metropolitane, relativamente ai propri portali istituzionali, devono fare riferimento per la configurazione del protocollo HTTPS all’OWASP Transport Layer Protection Cheat Sheet e alle Raccomandazioni AGID TLS e Cipher Suite e mantenere aggiornate le versioni dei CMS</t>
  </si>
  <si>
    <t>Le PA devono consultare la piattaforma Infosec aggiornata per rilevare le vulnerabilità (CVE) dei propri asset</t>
  </si>
  <si>
    <t>Le PA devono mantenere costantemente aggiornati i propri portali istituzionali e applicare le correzioni alle vulnerabilità</t>
  </si>
  <si>
    <t xml:space="preserve">Da maggio 2021 </t>
  </si>
  <si>
    <t>Le PA, in funzione delle proprie necessità, possono utilizzare il tool di self assessment per il controllo del protocollo HTTPS e la versione del CMS messo a disposizione da AGID</t>
  </si>
  <si>
    <t>Le ASL e le restanti Pubbliche Amministrazioni, relativamente ai propri portali istituzionali, devono fare riferimento per la configurazione del protocollo HTTPS all’OWASP Transport Layer Protection Cheat Sheet e alle Raccomandazioni AGID TLS e Cipher Suite e mantenere aggiornate le versioni dei CMS</t>
  </si>
  <si>
    <t>Le PAC, le Regioni e le Province Autonome e le PAL delle Smart Cities coinvolte si impegnano ad assicurare la disponibilità dei contesti sperimentali agli operatori (imprese, università, centri di ricerca, enti del terzo settore, persone fisiche, etc.) che risulteranno aggiudicatari degli appalti di innovazione su Smart mobility</t>
  </si>
  <si>
    <t>Le PAL coinvolte forniscono specifiche indicazioni per la definizione del progetto e supportano AGID nella preparazione dei bandi di gara su Smart mobility e Wellbeing</t>
  </si>
  <si>
    <t xml:space="preserve">Entro dicembre  2020 </t>
  </si>
  <si>
    <t>Ciascuna PAL coinvolta partecipa alla selezione dei progetti ed è responsabile del lancio del progetto vincente</t>
  </si>
  <si>
    <t>Ciascuna PAL coinvolta nel programma Smarter Italy in base a specifico accordo di collaborazione partecipa alla selezione delle proposte di mercato e avvia la sperimentazione delle proposte vincitrici nel settore Smart mobility</t>
  </si>
  <si>
    <t>Le PAL coinvolte supportano nell’ambito del partenariato pubblico/privato la realizzazione dei progetti vincenti per Smart mobility e Wellbeing</t>
  </si>
  <si>
    <t>Le PAL coinvolte partecipano allo sviluppo delle stesse linee di azione di Smart mobility e Wellbeing applicate a: Cultural heritage, ambiente, infrastrutture e formazione per la diffusione dei servizi digitali verso i cittadini con eventuali miglioramenti e semplificazioni procedurali, assicurando la raccolta dei contributi e la definizione dei fabbisogni</t>
  </si>
  <si>
    <t>Le PAL coinvolte nel programma Smarter Italy partecipano allo sviluppo delle linee di azione applicate a: Wellbeing, Cultural heritage, Ambiente</t>
  </si>
  <si>
    <t>Le PAL coinvolte nel programma Smarter Italy partecipano allo sviluppo delle linee di azione applicate a: Salute e benessere, Valorizzazione dei beni culturali, Protezione dell’Ambiente</t>
  </si>
  <si>
    <t>Le PAL coinvolte supportano la realizzazione dei progetti per Cultural heritage, ambiente, infrastrutture e formazione per la diffusione dei servizi digitali verso i cittadini</t>
  </si>
  <si>
    <t>Le PA, nell’ambito della pianificazione per l’attuazione della propria strategia digitale, valutano gli strumenti di procurement disponibili</t>
  </si>
  <si>
    <t xml:space="preserve">Da dicembre 2020 (in corso) </t>
  </si>
  <si>
    <t>Le PA, nell’ambito della pianificazione per l’attuazione della propria strategia digitale, valutano gli strumenti di procurement innovativo disponibili</t>
  </si>
  <si>
    <t>Le PA che aderiscono alle Gare strategiche forniscono al Comitato strategico per la governance delle Gare strategiche le misure degli indicatori generali</t>
  </si>
  <si>
    <t>Le PA, che ne hanno necessità, programmano i fabbisogni di innovazione, beni e servizi innovativi per l’anno 2023</t>
  </si>
  <si>
    <t>Le PA, che ne hanno necessità, programmano i fabbisogni di innovazione, beni e servizi innovativi per l’anno 2024</t>
  </si>
  <si>
    <t xml:space="preserve">Entro ottobre 2023 </t>
  </si>
  <si>
    <t>Almeno una PA pilota aggiudica un appalto secondo la procedura del Partenariato per l’innovazione, utilizzando piattaforme telematiche interoperabili</t>
  </si>
  <si>
    <t>Le PA, in funzione delle proprie necessità, partecipano alle iniziative pilota, alle iniziative di sensibilizzazione e a quelle di formazione di base e specialistica previste dal Piano triennale e in linea con il Piano strategico nazionale per le competenze digitali</t>
  </si>
  <si>
    <t>Le PA, in funzione delle proprie necessità, partecipano alle attività di formazione “Monitoraggio dei contratti ICT” secondo le indicazioni fornite da AGID</t>
  </si>
  <si>
    <t>Le PA, in funzione delle proprie necessità, partecipano alle iniziative per lo sviluppo delle competenze digitali dei cittadini previste dal PNRR e in linea con il Piano operativo della Strategia Nazionale per le Competenze Digitali</t>
  </si>
  <si>
    <t xml:space="preserve">Da aprile 2022 </t>
  </si>
  <si>
    <t>Le PA, in funzione delle proprie necessità, utilizzano tra i riferimenti per i propri piani di azione quanto previsto nel Piano operativo della strategia nazionale per le competenze digitali aggiornato</t>
  </si>
  <si>
    <t xml:space="preserve">Da aprile 2023 </t>
  </si>
  <si>
    <t>Le Regioni e Province Autonome e le PAL interessate avviano attività di animazione per la costituzione di Nodi Territoriali di Competenza del CdCT “Riuso e Open Source” (include un assessment sulle esperienze maturate e sulle competenze) a seguito della definizione dei requisiti per la costituzione dei NTC</t>
  </si>
  <si>
    <t>Le Regioni e Province Autonome, sulla base delle proprie proposte progettuali, avviano le attività definite nei Piani operativi degli Accordi territoriali con il supporto dei PMO</t>
  </si>
  <si>
    <t>Le Regioni e Province Autonome e le PAL interessate condividono i Piani operativi di intervento dei Nodi Territoriali di Competenza per il CdCT “Riuso e Open Source” nel rispetto delle specificità dei singoli territori</t>
  </si>
  <si>
    <t>Le PAL avviano le attività definite nei Piani operativi degli Accordi territoriali con il supporto dei PMO</t>
  </si>
  <si>
    <t>Le Regioni e Province Autonome e le PAL interessate condividono i piani operativi di intervento dei Nodi Territoriali di Competenza per il CdCT “Riuso e Open Source” nel rispetto delle specificità dei singoli territori</t>
  </si>
  <si>
    <t>Le Regioni e Province Autonome e le PAL interessate avviano le attività definite nei Piani operativi degli Accordi territoriali con il supporto dei PMO</t>
  </si>
  <si>
    <t>Le PA che hanno nominato il RTD aderiscono alla piattaforma di community</t>
  </si>
  <si>
    <t>Le PA che hanno nominato il RTD possono aderire alla piattaforma di community</t>
  </si>
  <si>
    <t>Le PA aderenti alla community partecipano all’interscambio di esperienze e forniscono contributi per l’individuazione di best practices</t>
  </si>
  <si>
    <t xml:space="preserve">Da febbraio 2021 (in corso) </t>
  </si>
  <si>
    <t>Le PA pilota partecipano ad un progetto sperimentale di formazione destinato a RTD</t>
  </si>
  <si>
    <t>Le PA, attraverso i propri RTD, partecipano alle survey periodiche sui fabbisogni di formazione del personale, in tema di trasformazione digitale</t>
  </si>
  <si>
    <t>Le PAL procedono in forma aggregata alla nomina formale di RTD</t>
  </si>
  <si>
    <t>Le PAL, in base alle proprie esigenze, procedono in forma aggregata alla nomina formale di RTD</t>
  </si>
  <si>
    <t>Le PA che hanno aderito alle Gare strategiche forniscono agli organismi di coordinamento e controllo le misure degli indicatori generali che verranno utilizzate per la costruzione della baseline</t>
  </si>
  <si>
    <t xml:space="preserve">Entro ottobre 2021 </t>
  </si>
  <si>
    <t>Le PA programmano i fabbisogni di innovazione, beni e servizi innovativi per l’anno 2022</t>
  </si>
  <si>
    <t>Le PA programmano i fabbisogni di innovazione, beni e servizi innovativi per l’anno 2023</t>
  </si>
  <si>
    <t>Le PA che hanno aderito alle gare strategiche forniscono agli organismi di coordinamento e controllo le misure degli indicatori generali che verranno utilizzate per la misurazione dell’incremento target per il 2022</t>
  </si>
  <si>
    <t>Le PA partecipano ai tavoli di coordinamento per domini specifici</t>
  </si>
  <si>
    <t xml:space="preserve">Da novembre 2021 </t>
  </si>
  <si>
    <t>Le PA in base alle proprie esigenze, partecipano alle iniziative di formazione per RTD e loro uffici proposte da AGID</t>
  </si>
  <si>
    <t>Le PA, in base alle proprie esigenze, partecipano alle iniziative di formazione per RTD e loro uffici proposte da AGID e contribuiscono alla definizione di moduli formativi avanzati da mettere a disposizione di tutti i dipendenti della PA</t>
  </si>
  <si>
    <t>Le PA contribuiscono alla definizione del Piano strategico nazionale per le competenze digitali, che include gli assi di intervento relativi alla PA e alle competenze digitali di base per i cittadini</t>
  </si>
  <si>
    <t>Le PA partecipano alle iniziative pilota, alle iniziative di sensibilizzazione e a quelle di formazione specialistica previste dal Piano triennale e in linea con il Piano strategico nazionale per le competenze digitali</t>
  </si>
  <si>
    <t>Le PA aggiornano i piani di azione secondo quanto previsto nel Piano strategico nazionale per le competenze digitali</t>
  </si>
  <si>
    <t>Le PA partecipano alle attività di monitoraggio predisponendosi per la misurazione delle baseline dei Risultati Attesi del Piano secondo le modalità definite da AGID e Dipartimento per la Trasformazione Digitale</t>
  </si>
  <si>
    <t>Le PA coinvolte avviano l’adozione del Format PT di raccolta dati e informazioni per la verifica di coerenza delle attività con il Piano triennale</t>
  </si>
  <si>
    <t>Le PA possono avviare l’adozione del “Format PT” di raccolta dati e informazioni per la verifica di coerenza delle attività con il Piano triennale</t>
  </si>
  <si>
    <t>Le PA adottano le modifiche introdotte nella Circolare n. 4/2016 avente come oggetto “Monitoraggio sull’esecuzione dei contratti” e partecipano alle attività di formazione secondo le indicazioni fornite da AGID</t>
  </si>
  <si>
    <t>Le PA individuate come pilota per la sperimentazione rilasciano il Format PT compilato</t>
  </si>
  <si>
    <t xml:space="preserve">Entro maggio 2021 </t>
  </si>
  <si>
    <t>Le PA partecipano alle attività di monitoraggio per la misurazione dei target dei Risultati Attesi del Piano secondo le modalità definite da AGID e Dipartimento per la Trasformazione Digitale</t>
  </si>
  <si>
    <t>Le PA panel partecipano alle attività di monitoraggio del Piano triennale secondo le modalità definite da AGID</t>
  </si>
  <si>
    <t>Le PA partecipano alle attività di formazione secondo le indicazioni fornite da AGID</t>
  </si>
  <si>
    <t>Le PA coinvolte rilasciano il Format PT compilato</t>
  </si>
  <si>
    <t xml:space="preserve">Entro maggio 2022 </t>
  </si>
  <si>
    <t>Le PA possono adottare la soluzione online per la predisposizione del “Format PT”</t>
  </si>
  <si>
    <t>Le PA partecipano alle attività di monitoraggio per la misurazione dei target degli Risultati Attesi del Piano secondo le modalità definite da AGID e Dipartimento per la Trasformazione Digitale</t>
  </si>
  <si>
    <t>=C6&amp;C7</t>
  </si>
  <si>
    <t>Dare impulso allo sviluppo delle Smart Cities e dei Borghi del Futuro</t>
  </si>
  <si>
    <t>Obiettivo
Linea d'Azione</t>
  </si>
  <si>
    <t>Obiettivo</t>
  </si>
  <si>
    <t>Linea d'Azione</t>
  </si>
  <si>
    <t>Anni 2021 - 2023</t>
  </si>
  <si>
    <t>Anni 2020 -2022</t>
  </si>
  <si>
    <t>Anni 2022 - 2024</t>
  </si>
  <si>
    <t>A partire dal
Scadenza</t>
  </si>
  <si>
    <t>Responsabile</t>
  </si>
  <si>
    <t>Fondi</t>
  </si>
  <si>
    <t>Inizio</t>
  </si>
  <si>
    <t>Fine</t>
  </si>
  <si>
    <t>Stato</t>
  </si>
  <si>
    <t>Stati</t>
  </si>
  <si>
    <t>Fonti</t>
  </si>
  <si>
    <t>Funzionario</t>
  </si>
  <si>
    <t>Linea d’azione conclusa con successo</t>
  </si>
  <si>
    <t>Proprie dell' Ente</t>
  </si>
  <si>
    <t>Linea d’azione pianificata</t>
  </si>
  <si>
    <t>Bandi PNRR</t>
  </si>
  <si>
    <t>Responsabile SI</t>
  </si>
  <si>
    <t xml:space="preserve">Linea d’azione in corso di attuazione </t>
  </si>
  <si>
    <t>Altri Bandi</t>
  </si>
  <si>
    <t>Funzionario Incaricato da RTD</t>
  </si>
  <si>
    <t>Linea d’azione in attesa di sblocco (altre istituzioni)</t>
  </si>
  <si>
    <t>Proprie dell' Ente e Bandi PNRR</t>
  </si>
  <si>
    <t>Funzionario Incaricato da Res. SI</t>
  </si>
  <si>
    <t>Linea d’azione non completata</t>
  </si>
  <si>
    <t>Proprie dell' Ente  ed altri Bandi</t>
  </si>
  <si>
    <t>Addetto SI</t>
  </si>
  <si>
    <t>Linea d’azione non compatibile con tipologia dell’Ente</t>
  </si>
  <si>
    <t>Non Ancora Individuata</t>
  </si>
  <si>
    <t>Altro Dipendente Ente</t>
  </si>
  <si>
    <t>Linea di azione Superata dalle successive</t>
  </si>
  <si>
    <t>Non Definito</t>
  </si>
  <si>
    <t>Linea di azione Pianificata oltre orizzonte Piano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</si>
</sst>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
  </numFmts>
  <fonts count="14" x14ac:knownFonts="1">
    <font>
      <sz val="11"/>
      <color theme="1"/>
      <name val="Calibri"/>
      <family val="2"/>
      <scheme val="minor"/>
    </font>
    <font>
      <sz val="11"/>
      <color rgb="FFFF0000"/>
      <name val="Calibri"/>
      <family val="2"/>
      <scheme val="minor"/>
    </font>
    <font>
      <b/>
      <sz val="12"/>
      <color theme="1"/>
      <name val="Calibri"/>
      <family val="2"/>
      <scheme val="minor"/>
    </font>
    <font>
      <b/>
      <sz val="9"/>
      <color theme="0"/>
      <name val="Calibri"/>
      <family val="2"/>
      <scheme val="minor"/>
    </font>
    <font>
      <b/>
      <sz val="11"/>
      <color theme="4" tint="-0.499984740745262"/>
      <name val="Calibri"/>
      <family val="2"/>
      <scheme val="minor"/>
    </font>
    <font>
      <b/>
      <sz val="8"/>
      <color theme="4" tint="-0.499984740745262"/>
      <name val="Calibri"/>
      <family val="2"/>
      <scheme val="minor"/>
    </font>
    <font>
      <b/>
      <sz val="11"/>
      <color rgb="FFFF0000"/>
      <name val="Calibri"/>
      <family val="2"/>
      <scheme val="minor"/>
    </font>
    <font>
      <b/>
      <sz val="10"/>
      <color theme="0"/>
      <name val="Calibri"/>
      <family val="2"/>
      <scheme val="minor"/>
    </font>
    <font>
      <b/>
      <sz val="12"/>
      <color rgb="FFFF0000"/>
      <name val="Calibri"/>
      <family val="2"/>
      <scheme val="minor"/>
    </font>
    <font>
      <sz val="10"/>
      <color theme="0"/>
      <name val="Calibri"/>
      <family val="2"/>
      <scheme val="minor"/>
    </font>
    <font>
      <sz val="9"/>
      <color rgb="FFFF0000"/>
      <name val="Calibri"/>
      <family val="2"/>
      <scheme val="minor"/>
    </font>
    <font>
      <sz val="8"/>
      <color rgb="FFFF0000"/>
      <name val="Calibri"/>
      <family val="2"/>
      <scheme val="minor"/>
    </font>
    <font>
      <b/>
      <sz val="20"/>
      <color theme="1"/>
      <name val="Calibri"/>
      <family val="2"/>
      <scheme val="minor"/>
    </font>
    <font>
      <b/>
      <sz val="18"/>
      <color theme="1"/>
      <name val="Calibri"/>
      <family val="2"/>
      <scheme val="minor"/>
    </font>
  </fonts>
  <fills count="5">
    <fill>
      <patternFill patternType="none"/>
    </fill>
    <fill>
      <patternFill patternType="gray125"/>
    </fill>
    <fill>
      <patternFill patternType="solid">
        <fgColor theme="2" tint="-0.499984740745262"/>
        <bgColor indexed="64"/>
      </patternFill>
    </fill>
    <fill>
      <patternFill patternType="solid">
        <fgColor theme="0" tint="-4.9989318521683403E-2"/>
        <bgColor indexed="64"/>
      </patternFill>
    </fill>
    <fill>
      <patternFill patternType="solid">
        <fgColor theme="0"/>
        <bgColor indexed="64"/>
      </patternFill>
    </fill>
  </fills>
  <borders count="49">
    <border>
      <left/>
      <right/>
      <top/>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style="medium">
        <color indexed="64"/>
      </top>
      <bottom/>
      <diagonal/>
    </border>
    <border>
      <left/>
      <right style="thin">
        <color indexed="64"/>
      </right>
      <top style="medium">
        <color indexed="64"/>
      </top>
      <bottom/>
      <diagonal/>
    </border>
    <border>
      <left/>
      <right/>
      <top/>
      <bottom style="medium">
        <color indexed="64"/>
      </bottom>
      <diagonal/>
    </border>
    <border>
      <left style="medium">
        <color indexed="64"/>
      </left>
      <right style="medium">
        <color indexed="64"/>
      </right>
      <top style="medium">
        <color indexed="64"/>
      </top>
      <bottom/>
      <diagonal/>
    </border>
  </borders>
  <cellStyleXfs count="1">
    <xf numFmtId="0" fontId="0" fillId="0" borderId="0"/>
  </cellStyleXfs>
  <cellXfs count="98">
    <xf numFmtId="0" fontId="0" fillId="0" borderId="0" xfId="0"/>
    <xf numFmtId="0" fontId="2" fillId="0" borderId="0" xfId="0" applyFont="1" applyAlignment="1">
      <alignment horizontal="left" vertical="center"/>
    </xf>
    <xf numFmtId="0" fontId="3" fillId="2" borderId="1" xfId="0" applyFont="1" applyFill="1" applyBorder="1" applyAlignment="1">
      <alignment horizontal="right" vertical="center"/>
    </xf>
    <xf numFmtId="49" fontId="4" fillId="0" borderId="2" xfId="0" applyNumberFormat="1" applyFont="1" applyBorder="1" applyAlignment="1">
      <alignment horizontal="center" vertical="center"/>
    </xf>
    <xf numFmtId="0" fontId="3" fillId="2" borderId="5" xfId="0" applyFont="1" applyFill="1" applyBorder="1" applyAlignment="1">
      <alignment horizontal="right" vertical="center"/>
    </xf>
    <xf numFmtId="0" fontId="3" fillId="2" borderId="5" xfId="0" applyFont="1" applyFill="1" applyBorder="1" applyAlignment="1">
      <alignment horizontal="center" vertical="center"/>
    </xf>
    <xf numFmtId="0" fontId="3" fillId="2" borderId="7"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5" fillId="0" borderId="12" xfId="0" applyFont="1" applyBorder="1" applyAlignment="1">
      <alignment horizontal="center" vertical="center" wrapText="1"/>
    </xf>
    <xf numFmtId="0" fontId="5" fillId="0" borderId="13" xfId="0" applyFont="1" applyBorder="1" applyAlignment="1">
      <alignment horizontal="center" vertical="center" wrapText="1"/>
    </xf>
    <xf numFmtId="0" fontId="3" fillId="2" borderId="14" xfId="0" applyFont="1" applyFill="1" applyBorder="1" applyAlignment="1">
      <alignment horizontal="right" vertical="center"/>
    </xf>
    <xf numFmtId="0" fontId="3" fillId="2" borderId="18" xfId="0" applyFont="1" applyFill="1" applyBorder="1" applyAlignment="1">
      <alignment horizontal="right" vertical="center"/>
    </xf>
    <xf numFmtId="0" fontId="5" fillId="0" borderId="22" xfId="0" applyFont="1" applyBorder="1" applyAlignment="1">
      <alignment horizontal="center" vertical="center" wrapText="1"/>
    </xf>
    <xf numFmtId="0" fontId="5" fillId="0" borderId="23" xfId="0" applyFont="1" applyBorder="1" applyAlignment="1">
      <alignment horizontal="center" vertical="center" wrapText="1"/>
    </xf>
    <xf numFmtId="0" fontId="3" fillId="2" borderId="24" xfId="0" applyFont="1" applyFill="1" applyBorder="1" applyAlignment="1">
      <alignment horizontal="right" vertical="center"/>
    </xf>
    <xf numFmtId="49" fontId="6" fillId="0" borderId="10" xfId="0" applyNumberFormat="1" applyFont="1" applyBorder="1" applyAlignment="1">
      <alignment horizontal="left" vertical="center" wrapText="1"/>
    </xf>
    <xf numFmtId="0" fontId="7" fillId="2" borderId="24" xfId="0" applyFont="1" applyFill="1" applyBorder="1" applyAlignment="1">
      <alignment horizontal="right" vertical="center"/>
    </xf>
    <xf numFmtId="49" fontId="6" fillId="0" borderId="11" xfId="0" applyNumberFormat="1" applyFont="1" applyBorder="1" applyAlignment="1">
      <alignment horizontal="left" vertical="center" wrapText="1"/>
    </xf>
    <xf numFmtId="0" fontId="3" fillId="2" borderId="27" xfId="0" applyFont="1" applyFill="1" applyBorder="1" applyAlignment="1">
      <alignment horizontal="right" vertical="center"/>
    </xf>
    <xf numFmtId="14" fontId="6" fillId="3" borderId="16" xfId="0" applyNumberFormat="1" applyFont="1" applyFill="1" applyBorder="1" applyAlignment="1">
      <alignment horizontal="center" vertical="center"/>
    </xf>
    <xf numFmtId="0" fontId="3" fillId="2" borderId="30" xfId="0" applyFont="1" applyFill="1" applyBorder="1" applyAlignment="1">
      <alignment horizontal="right" vertical="center"/>
    </xf>
    <xf numFmtId="14" fontId="6" fillId="3" borderId="31" xfId="0" applyNumberFormat="1" applyFont="1" applyFill="1" applyBorder="1" applyAlignment="1">
      <alignment horizontal="center" vertical="center"/>
    </xf>
    <xf numFmtId="0" fontId="1" fillId="0" borderId="0" xfId="0" applyFont="1" applyAlignment="1">
      <alignment horizontal="center" vertical="center"/>
    </xf>
    <xf numFmtId="0" fontId="9" fillId="0" borderId="0" xfId="0" applyFont="1" applyAlignment="1">
      <alignment horizontal="center" vertical="center" wrapText="1"/>
    </xf>
    <xf numFmtId="0" fontId="1" fillId="0" borderId="0" xfId="0" applyFont="1" applyAlignment="1">
      <alignment horizontal="center" vertical="center" wrapText="1"/>
    </xf>
    <xf numFmtId="0" fontId="10" fillId="0" borderId="0" xfId="0" applyFont="1" applyAlignment="1">
      <alignment horizontal="center" vertical="center" wrapText="1"/>
    </xf>
    <xf numFmtId="0" fontId="0" fillId="0" borderId="0" xfId="0" applyAlignment="1">
      <alignment vertical="center"/>
    </xf>
    <xf numFmtId="0" fontId="11" fillId="0" borderId="0" xfId="0" applyFont="1" applyAlignment="1">
      <alignment horizontal="center" vertical="center" wrapText="1"/>
    </xf>
    <xf numFmtId="49" fontId="0" fillId="0" borderId="0" xfId="0" applyNumberFormat="1"/>
    <xf numFmtId="0" fontId="0" fillId="0" borderId="0" xfId="0" applyAlignment="1">
      <alignment wrapText="1"/>
    </xf>
    <xf numFmtId="0" fontId="0" fillId="0" borderId="0" xfId="0" applyAlignment="1">
      <alignment vertical="center" wrapText="1"/>
    </xf>
    <xf numFmtId="0" fontId="0" fillId="0" borderId="0" xfId="0" applyAlignment="1">
      <alignment horizontal="center" vertical="center" wrapText="1"/>
    </xf>
    <xf numFmtId="0" fontId="0" fillId="0" borderId="0" xfId="0" applyAlignment="1">
      <alignment horizontal="left"/>
    </xf>
    <xf numFmtId="164" fontId="0" fillId="0" borderId="0" xfId="0" applyNumberFormat="1" applyAlignment="1">
      <alignment horizontal="center" vertical="center" wrapText="1"/>
    </xf>
    <xf numFmtId="0" fontId="0" fillId="0" borderId="28" xfId="0" applyBorder="1" applyAlignment="1">
      <alignment horizontal="center" vertical="center" wrapText="1"/>
    </xf>
    <xf numFmtId="164" fontId="0" fillId="0" borderId="28" xfId="0" applyNumberFormat="1" applyBorder="1" applyAlignment="1">
      <alignment horizontal="center" vertical="center" wrapText="1"/>
    </xf>
    <xf numFmtId="0" fontId="0" fillId="0" borderId="35" xfId="0" applyBorder="1" applyAlignment="1">
      <alignment horizontal="left" vertical="center"/>
    </xf>
    <xf numFmtId="0" fontId="0" fillId="0" borderId="36" xfId="0" applyBorder="1" applyAlignment="1">
      <alignment horizontal="left" vertical="center"/>
    </xf>
    <xf numFmtId="164" fontId="0" fillId="0" borderId="29" xfId="0" applyNumberFormat="1" applyBorder="1" applyAlignment="1">
      <alignment horizontal="center" vertical="center" wrapText="1"/>
    </xf>
    <xf numFmtId="0" fontId="0" fillId="0" borderId="33" xfId="0" applyBorder="1" applyAlignment="1">
      <alignment horizontal="center"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0" fontId="0" fillId="0" borderId="38" xfId="0" applyBorder="1" applyAlignment="1">
      <alignment horizontal="center" vertical="center" wrapText="1"/>
    </xf>
    <xf numFmtId="164" fontId="0" fillId="0" borderId="38" xfId="0" applyNumberFormat="1" applyBorder="1" applyAlignment="1">
      <alignment horizontal="center" vertical="center" wrapText="1"/>
    </xf>
    <xf numFmtId="164" fontId="0" fillId="0" borderId="13" xfId="0" applyNumberFormat="1" applyBorder="1" applyAlignment="1">
      <alignment horizontal="center" vertical="center" wrapText="1"/>
    </xf>
    <xf numFmtId="0" fontId="0" fillId="0" borderId="42" xfId="0" applyBorder="1" applyAlignment="1">
      <alignment horizontal="center" vertical="center" wrapText="1"/>
    </xf>
    <xf numFmtId="0" fontId="13" fillId="0" borderId="0" xfId="0" applyFont="1" applyAlignment="1">
      <alignment horizontal="center"/>
    </xf>
    <xf numFmtId="0" fontId="0" fillId="0" borderId="4" xfId="0" applyBorder="1" applyAlignment="1">
      <alignment horizontal="center" vertical="center" wrapText="1"/>
    </xf>
    <xf numFmtId="0" fontId="0" fillId="0" borderId="1" xfId="0" applyBorder="1" applyAlignment="1">
      <alignment horizontal="center" vertical="center" wrapText="1"/>
    </xf>
    <xf numFmtId="0" fontId="0" fillId="0" borderId="0" xfId="0" applyAlignment="1">
      <alignment horizontal="center" vertical="center"/>
    </xf>
    <xf numFmtId="0" fontId="0" fillId="0" borderId="5" xfId="0" applyBorder="1" applyAlignment="1">
      <alignment horizontal="center" vertical="center" wrapText="1"/>
    </xf>
    <xf numFmtId="0" fontId="0" fillId="0" borderId="48" xfId="0" applyBorder="1" applyAlignment="1">
      <alignment horizontal="center" vertical="center" wrapText="1"/>
    </xf>
    <xf numFmtId="49" fontId="0" fillId="0" borderId="13" xfId="0" applyNumberFormat="1" applyBorder="1" applyAlignment="1">
      <alignment horizontal="center" vertical="center" wrapText="1"/>
    </xf>
    <xf numFmtId="49" fontId="0" fillId="0" borderId="0" xfId="0" applyNumberFormat="1" applyAlignment="1">
      <alignment horizontal="center" vertical="center" wrapText="1"/>
    </xf>
    <xf numFmtId="0" fontId="4" fillId="0" borderId="25" xfId="0" applyFont="1" applyBorder="1" applyAlignment="1">
      <alignment horizontal="center" vertical="center" wrapText="1"/>
    </xf>
    <xf numFmtId="0" fontId="4" fillId="0" borderId="26" xfId="0" applyFont="1" applyBorder="1" applyAlignment="1">
      <alignment horizontal="center" vertical="center" wrapText="1"/>
    </xf>
    <xf numFmtId="0" fontId="7" fillId="2" borderId="27" xfId="0" applyFont="1" applyFill="1" applyBorder="1" applyAlignment="1">
      <alignment horizontal="right" vertical="center"/>
    </xf>
    <xf numFmtId="0" fontId="7" fillId="2" borderId="30" xfId="0" applyFont="1" applyFill="1" applyBorder="1" applyAlignment="1">
      <alignment horizontal="right" vertical="center"/>
    </xf>
    <xf numFmtId="0" fontId="8" fillId="4" borderId="17" xfId="0" applyFont="1" applyFill="1" applyBorder="1" applyAlignment="1">
      <alignment horizontal="center" vertical="center"/>
    </xf>
    <xf numFmtId="0" fontId="8" fillId="4" borderId="32" xfId="0" applyFont="1" applyFill="1" applyBorder="1" applyAlignment="1">
      <alignment horizontal="center" vertical="center"/>
    </xf>
    <xf numFmtId="0" fontId="6" fillId="4" borderId="28" xfId="0" applyFont="1" applyFill="1" applyBorder="1" applyAlignment="1">
      <alignment horizontal="center" vertical="center"/>
    </xf>
    <xf numFmtId="0" fontId="6" fillId="4" borderId="29" xfId="0" applyFont="1" applyFill="1" applyBorder="1" applyAlignment="1">
      <alignment horizontal="center" vertical="center"/>
    </xf>
    <xf numFmtId="0" fontId="6" fillId="4" borderId="33" xfId="0" applyFont="1" applyFill="1" applyBorder="1" applyAlignment="1">
      <alignment horizontal="center" vertical="center"/>
    </xf>
    <xf numFmtId="0" fontId="6" fillId="4" borderId="34" xfId="0" applyFont="1" applyFill="1" applyBorder="1" applyAlignment="1">
      <alignment horizontal="center" vertical="center"/>
    </xf>
    <xf numFmtId="49" fontId="4" fillId="0" borderId="3" xfId="0" applyNumberFormat="1" applyFont="1" applyBorder="1" applyAlignment="1">
      <alignment horizontal="left" vertical="center" wrapText="1"/>
    </xf>
    <xf numFmtId="49" fontId="4" fillId="0" borderId="2" xfId="0" applyNumberFormat="1" applyFont="1" applyBorder="1" applyAlignment="1">
      <alignment horizontal="left" vertical="center" wrapText="1"/>
    </xf>
    <xf numFmtId="49" fontId="4" fillId="0" borderId="4" xfId="0" applyNumberFormat="1" applyFont="1" applyBorder="1" applyAlignment="1">
      <alignment horizontal="left" vertical="center" wrapText="1"/>
    </xf>
    <xf numFmtId="49" fontId="4" fillId="0" borderId="3" xfId="0" applyNumberFormat="1" applyFont="1" applyBorder="1" applyAlignment="1">
      <alignment horizontal="center" vertical="center"/>
    </xf>
    <xf numFmtId="49" fontId="4" fillId="0" borderId="2" xfId="0" applyNumberFormat="1" applyFont="1" applyBorder="1" applyAlignment="1">
      <alignment horizontal="center" vertical="center"/>
    </xf>
    <xf numFmtId="49" fontId="4" fillId="0" borderId="4" xfId="0" applyNumberFormat="1" applyFont="1" applyBorder="1" applyAlignment="1">
      <alignment horizontal="center" vertical="center"/>
    </xf>
    <xf numFmtId="0" fontId="3" fillId="2" borderId="3"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6" xfId="0" applyFont="1" applyFill="1" applyBorder="1" applyAlignment="1">
      <alignment horizontal="center" vertical="center" wrapText="1"/>
    </xf>
    <xf numFmtId="49" fontId="5" fillId="0" borderId="9" xfId="0" applyNumberFormat="1" applyFont="1" applyBorder="1" applyAlignment="1">
      <alignment horizontal="left" vertical="center" wrapText="1"/>
    </xf>
    <xf numFmtId="49" fontId="5" fillId="0" borderId="10" xfId="0" applyNumberFormat="1" applyFont="1" applyBorder="1" applyAlignment="1">
      <alignment horizontal="left" vertical="center" wrapText="1"/>
    </xf>
    <xf numFmtId="49" fontId="5" fillId="0" borderId="11" xfId="0" applyNumberFormat="1" applyFont="1" applyBorder="1" applyAlignment="1">
      <alignment horizontal="left" vertical="center" wrapText="1"/>
    </xf>
    <xf numFmtId="49" fontId="5" fillId="0" borderId="15" xfId="0" applyNumberFormat="1" applyFont="1" applyBorder="1" applyAlignment="1">
      <alignment horizontal="left" vertical="center" wrapText="1"/>
    </xf>
    <xf numFmtId="49" fontId="5" fillId="0" borderId="16" xfId="0" applyNumberFormat="1" applyFont="1" applyBorder="1" applyAlignment="1">
      <alignment horizontal="left" vertical="center" wrapText="1"/>
    </xf>
    <xf numFmtId="49" fontId="5" fillId="0" borderId="17" xfId="0" applyNumberFormat="1" applyFont="1" applyBorder="1" applyAlignment="1">
      <alignment horizontal="left" vertical="center" wrapText="1"/>
    </xf>
    <xf numFmtId="49" fontId="5" fillId="0" borderId="19" xfId="0" applyNumberFormat="1" applyFont="1" applyBorder="1" applyAlignment="1">
      <alignment horizontal="left" vertical="center" wrapText="1"/>
    </xf>
    <xf numFmtId="49" fontId="5" fillId="0" borderId="20" xfId="0" applyNumberFormat="1" applyFont="1" applyBorder="1" applyAlignment="1">
      <alignment horizontal="left" vertical="center" wrapText="1"/>
    </xf>
    <xf numFmtId="49" fontId="5" fillId="0" borderId="21" xfId="0" applyNumberFormat="1" applyFont="1" applyBorder="1" applyAlignment="1">
      <alignment horizontal="left" vertical="center" wrapText="1"/>
    </xf>
    <xf numFmtId="0" fontId="2" fillId="0" borderId="0" xfId="0" applyFont="1" applyAlignment="1">
      <alignment horizontal="left" vertical="center"/>
    </xf>
    <xf numFmtId="0" fontId="0" fillId="0" borderId="39" xfId="0" applyBorder="1" applyAlignment="1">
      <alignment horizontal="center" vertical="center" wrapText="1"/>
    </xf>
    <xf numFmtId="0" fontId="0" fillId="0" borderId="45" xfId="0" applyBorder="1" applyAlignment="1">
      <alignment horizontal="center" vertical="center" wrapText="1"/>
    </xf>
    <xf numFmtId="0" fontId="0" fillId="0" borderId="46" xfId="0" applyBorder="1" applyAlignment="1">
      <alignment horizontal="center" vertical="center" wrapText="1"/>
    </xf>
    <xf numFmtId="0" fontId="0" fillId="0" borderId="35" xfId="0" applyBorder="1" applyAlignment="1">
      <alignment horizontal="center" vertical="center" wrapText="1"/>
    </xf>
    <xf numFmtId="0" fontId="0" fillId="0" borderId="37" xfId="0" applyBorder="1" applyAlignment="1">
      <alignment horizontal="center" vertical="center" wrapText="1"/>
    </xf>
    <xf numFmtId="0" fontId="0" fillId="0" borderId="25" xfId="0" applyBorder="1" applyAlignment="1">
      <alignment horizontal="center" vertical="center" wrapText="1"/>
    </xf>
    <xf numFmtId="0" fontId="0" fillId="0" borderId="33" xfId="0" applyBorder="1" applyAlignment="1">
      <alignment horizontal="center" vertical="center" wrapText="1"/>
    </xf>
    <xf numFmtId="0" fontId="0" fillId="0" borderId="40" xfId="0" applyBorder="1" applyAlignment="1">
      <alignment horizontal="center" vertical="center" wrapText="1"/>
    </xf>
    <xf numFmtId="0" fontId="0" fillId="0" borderId="41" xfId="0" applyBorder="1" applyAlignment="1">
      <alignment horizontal="center" vertical="center" wrapText="1"/>
    </xf>
    <xf numFmtId="0" fontId="0" fillId="0" borderId="42" xfId="0" applyBorder="1" applyAlignment="1">
      <alignment horizontal="center" vertical="center" wrapText="1"/>
    </xf>
    <xf numFmtId="164" fontId="0" fillId="0" borderId="43" xfId="0" applyNumberFormat="1" applyBorder="1" applyAlignment="1">
      <alignment horizontal="center" vertical="center" wrapText="1"/>
    </xf>
    <xf numFmtId="164" fontId="0" fillId="0" borderId="44" xfId="0" applyNumberFormat="1" applyBorder="1" applyAlignment="1">
      <alignment horizontal="center" vertical="center" wrapText="1"/>
    </xf>
    <xf numFmtId="0" fontId="0" fillId="0" borderId="43" xfId="0" applyBorder="1" applyAlignment="1">
      <alignment horizontal="center" vertical="center" wrapText="1"/>
    </xf>
    <xf numFmtId="0" fontId="0" fillId="0" borderId="44" xfId="0" applyBorder="1" applyAlignment="1">
      <alignment horizontal="center" vertical="center" wrapText="1"/>
    </xf>
    <xf numFmtId="0" fontId="12" fillId="0" borderId="47" xfId="0" applyFont="1" applyBorder="1" applyAlignment="1">
      <alignment horizontal="center"/>
    </xf>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microsoft.com/office/2017/06/relationships/rdRichValueTypes" Target="richData/rdRichValueTyp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microsoft.com/office/2017/06/relationships/rdRichValueStructure" Target="richData/rdrichvaluestructure.xml"/><Relationship Id="rId5" Type="http://schemas.openxmlformats.org/officeDocument/2006/relationships/theme" Target="theme/theme1.xml"/><Relationship Id="rId10" Type="http://schemas.microsoft.com/office/2017/06/relationships/rdRichValue" Target="richData/rdrichvalue.xml"/><Relationship Id="rId4" Type="http://schemas.openxmlformats.org/officeDocument/2006/relationships/externalLink" Target="externalLinks/externalLink1.xml"/><Relationship Id="rId9" Type="http://schemas.microsoft.com/office/2022/10/relationships/richValueRel" Target="richData/richValueRel.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paolo\Desktop\PNRR%20Lazio\99.60%20AGID\Sviluppo%20Formato%20std\Raffronto%20Piani%20cosa%20fare%20PA%203.xlsm" TargetMode="External"/><Relationship Id="rId1" Type="http://schemas.openxmlformats.org/officeDocument/2006/relationships/externalLinkPath" Target="/Users/paolo/Desktop/PNRR%20Lazio/99.00%20Piano%20sistemi%20AGID/Sviluppo%20Formato%20std/Raffronto%20Piani%20cosa%20fare%20PA%20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chede LA"/>
      <sheetName val="OBJ+LA"/>
      <sheetName val="Legenda simboli"/>
      <sheetName val="Avanzamento linee di azione"/>
      <sheetName val="Tabella Comparativa Ob. ed RA"/>
      <sheetName val="Raffronto LA Piani"/>
      <sheetName val="Raffronto Sort"/>
      <sheetName val="piano 20-22"/>
      <sheetName val="piano 21-23"/>
      <sheetName val="piano 22-24"/>
    </sheetNames>
    <sheetDataSet>
      <sheetData sheetId="0"/>
      <sheetData sheetId="1"/>
      <sheetData sheetId="2"/>
      <sheetData sheetId="3"/>
      <sheetData sheetId="4"/>
      <sheetData sheetId="5"/>
      <sheetData sheetId="6"/>
      <sheetData sheetId="7">
        <row r="5">
          <cell r="D5" t="str">
            <v>CAP1.PA.LA01</v>
          </cell>
          <cell r="E5" t="str">
            <v>Le PA finalizzano l’adesione a Web Analytics Italia per migliorare il processo evolutivo dei propri servizi online</v>
          </cell>
          <cell r="F5" t="str">
            <v xml:space="preserve">Da settembre 2020 </v>
          </cell>
        </row>
        <row r="6">
          <cell r="D6" t="str">
            <v>CAP1.PA.LA02</v>
          </cell>
          <cell r="E6" t="str">
            <v>Le PA continuano ad applicare i principi Cloud First &amp; SaaS First e ad acquisire servizi cloud solo se qualificati da AGID, consultando il Catalogo dei servizi cloud qualificati da AGID per la PA</v>
          </cell>
          <cell r="F6" t="str">
            <v xml:space="preserve">Da settembre 2020 </v>
          </cell>
        </row>
        <row r="7">
          <cell r="D7" t="str">
            <v>CAP1.PA.LA03</v>
          </cell>
          <cell r="E7" t="str">
            <v>Le PA dichiarano, all’interno del catalogo di Developers Italia, quali software di titolarità di un’altra PA hanno preso in riuso</v>
          </cell>
          <cell r="F7" t="str">
            <v xml:space="preserve">Da ottobre 2020 </v>
          </cell>
        </row>
        <row r="8">
          <cell r="D8" t="str">
            <v>CAP1.PA.LA04</v>
          </cell>
          <cell r="E8" t="str">
            <v>Le PA adeguano le proprie procedure di procurement alle linee guida di AGID sull’acquisizione del software e al CAD (artt. 68 e 69)</v>
          </cell>
          <cell r="F8" t="str">
            <v xml:space="preserve">Entro ottobre 2020 </v>
          </cell>
        </row>
        <row r="9">
          <cell r="D9" t="str">
            <v>CAP1.PA.LA05</v>
          </cell>
          <cell r="E9" t="str">
            <v>Le PAC aderiscono al programma di abilitazione al cloud e trasmettono al Dipartimento per la Trasformazione Digitale gli elaborati previsti dalla fase di assessment dei servizi avviando le fasi successive. Le PAL aderiscono al programma di abilitazione al cloud e trasmettono ad AGID gli elaborati previsti dalla fase di assessment dei servizi e avviano le fasi successive</v>
          </cell>
          <cell r="F9" t="str">
            <v xml:space="preserve">Da dicembre 2020 </v>
          </cell>
        </row>
        <row r="10">
          <cell r="D10" t="str">
            <v>CAP1.PA.LA06</v>
          </cell>
          <cell r="E10" t="str">
            <v>Le PAC coinvolte nell’implementazione nazionale del Single Digital Gateway finalizzano l’adesione a Web Analytics Italia</v>
          </cell>
          <cell r="F10" t="str">
            <v xml:space="preserve">Entro dicembre 2020 </v>
          </cell>
        </row>
        <row r="11">
          <cell r="D11" t="str">
            <v>CAP1.PA.LA07</v>
          </cell>
          <cell r="E11" t="str">
            <v>Le PA che sono titolari di software sviluppato per loro conto, eseguono il rilascio in open source in ottemperanza dell’obbligo previsto dall’art. 69 CAD e secondo le procedure indicate nelle Linee guida attuative su acquisizione e riuso del software</v>
          </cell>
          <cell r="F11" t="str">
            <v xml:space="preserve">Entro aprile 2021 </v>
          </cell>
        </row>
        <row r="12">
          <cell r="D12" t="str">
            <v>CAP1.PA.LA08</v>
          </cell>
          <cell r="E12" t="str">
            <v>Le PA alimentano il catalogo dei servizi della PA</v>
          </cell>
          <cell r="F12" t="str">
            <v xml:space="preserve">Da gennaio 2022 </v>
          </cell>
        </row>
        <row r="13">
          <cell r="D13"/>
          <cell r="E13">
            <v>0</v>
          </cell>
          <cell r="F13" t="str">
            <v xml:space="preserve">OB.1.2 - Migliorare l’esperienza d’uso e l’accessibilità dei servizi </v>
          </cell>
        </row>
        <row r="14">
          <cell r="D14" t="str">
            <v>CAP1.PA.LA09</v>
          </cell>
          <cell r="E14" t="str">
            <v>Nei procedimenti di acquisizione di beni e servizi ICT, le PA devono far riferimento alle Linee guida di design</v>
          </cell>
          <cell r="F14" t="str">
            <v xml:space="preserve">Da settembre 2020 </v>
          </cell>
        </row>
        <row r="15">
          <cell r="D15" t="str">
            <v>CAP1.PA.LA10</v>
          </cell>
          <cell r="E15" t="str">
            <v>Le PA comunicano ad AGID, tramite apposito form online, l’esito dei test di usabilità del proprio sito istituzionale</v>
          </cell>
          <cell r="F15" t="str">
            <v xml:space="preserve">Da settembre 2020 </v>
          </cell>
        </row>
        <row r="16">
          <cell r="D16" t="str">
            <v>CAP1.PA.LA11</v>
          </cell>
          <cell r="E16" t="str">
            <v>Le PA pubblicano, entro il 23 settembre 2020, tramite l’applicazione form.agid.gov.it, una dichiarazione di accessibilità per ciascuno dei loro i siti web</v>
          </cell>
          <cell r="F16" t="str">
            <v xml:space="preserve">Entro settembre 2020 </v>
          </cell>
        </row>
        <row r="17">
          <cell r="D17" t="str">
            <v>CAP1.PA.LA12</v>
          </cell>
          <cell r="E17" t="str">
            <v>Le PAC coinvolte nell’erogazione delle informazioni, previste dall’allegato 1 del Regolamento europeo 2018/1724 sul Single Digital Gateway, pubblicano le informazioni di propria competenza</v>
          </cell>
          <cell r="F17" t="str">
            <v xml:space="preserve">Entro dicembre 2020 </v>
          </cell>
        </row>
        <row r="18">
          <cell r="D18" t="str">
            <v>CAP1.PA.LA13</v>
          </cell>
          <cell r="E18" t="str">
            <v>Le PA devono pubblicare gli obiettivi di accessibilità sul proprio sito</v>
          </cell>
          <cell r="F18" t="str">
            <v xml:space="preserve">Entro marzo 2021 </v>
          </cell>
        </row>
        <row r="19">
          <cell r="D19" t="str">
            <v>CAP1.PA.LA14</v>
          </cell>
          <cell r="E19" t="str">
            <v>Le PA comunicano ad AGID, tramite apposito form online, l’uso dei modelli per lo sviluppo web per i propri siti istituzionali</v>
          </cell>
          <cell r="F19" t="str">
            <v xml:space="preserve">Da aprile 2021 </v>
          </cell>
        </row>
        <row r="20">
          <cell r="D20" t="str">
            <v>CAP1.PA.LA15</v>
          </cell>
          <cell r="E20" t="str">
            <v>Le PA devono pubblicare, entro il 23 giugno 2021, la dichiarazione di accessibilità per le APP mobili, tramite l’applicazione form.agid.gov.it</v>
          </cell>
          <cell r="F20" t="str">
            <v xml:space="preserve">Entro giugno 2021 </v>
          </cell>
        </row>
        <row r="21">
          <cell r="D21" t="str">
            <v>CAP1.PA.LA16</v>
          </cell>
          <cell r="E21" t="str">
            <v>Le PA devono pubblicare gli obiettivi di accessibilità sul proprio sito</v>
          </cell>
          <cell r="F21" t="str">
            <v xml:space="preserve">Entro marzo 2022 </v>
          </cell>
        </row>
        <row r="22">
          <cell r="D22"/>
          <cell r="E22">
            <v>0</v>
          </cell>
          <cell r="F22" t="str">
            <v>Cosa devono fare le PA  DATI</v>
          </cell>
        </row>
        <row r="23">
          <cell r="D23"/>
          <cell r="E23">
            <v>0</v>
          </cell>
          <cell r="F23" t="str">
            <v xml:space="preserve">OB.2.1 - Favorire la condivisione e il riutilizzo dei dati tra le PA e il riutilizzo da parte di cittadini e imprese   </v>
          </cell>
        </row>
        <row r="24">
          <cell r="D24" t="str">
            <v>CAP2.PA.LA01</v>
          </cell>
          <cell r="E24" t="str">
            <v>Le PA individuano i dataset di tipo dinamico da rendere disponibili in open data coerenti con il modello di interoperabilità e con i modelli di riferimento di dati nazionali ed europei</v>
          </cell>
          <cell r="F24" t="str">
            <v xml:space="preserve">Da gennaio 2021 </v>
          </cell>
        </row>
        <row r="25">
          <cell r="D25" t="str">
            <v>CAP2.PA.LA02</v>
          </cell>
          <cell r="E25" t="str">
            <v>Le PA rendono disponibili i dati territoriali attraverso i servizi di cui alla Direttiva 2007/2/EC (INSPIRE)</v>
          </cell>
          <cell r="F25" t="str">
            <v xml:space="preserve">Da gennaio 2021 </v>
          </cell>
        </row>
        <row r="26">
          <cell r="D26" t="str">
            <v>CAP2.PA.LA03</v>
          </cell>
          <cell r="E26" t="str">
            <v>Le PA avviano le procedure di apertura dei dati di tipo dinamico individuati di cui sono titolari in conformità alla Direttiva (UE) 2019/1024; stimolano, anche nella predisposizione di gare d’appalto, i gestori di servizi pubblici da loro controllati per l’apertura dei dati dinamici (es. i dati sulla mobilità in possesso dell’azienda partecipata locale), e agevolano la documentazione degli stessi nei cataloghi nazionali di riferimento (dati, geodati e API)</v>
          </cell>
          <cell r="F26" t="str">
            <v xml:space="preserve">Da febbraio 2021 </v>
          </cell>
        </row>
        <row r="27">
          <cell r="D27" t="str">
            <v>CAP2.PA.LA04</v>
          </cell>
          <cell r="E27" t="str">
            <v>Le PA avviano l’adeguamento dei sistemi che si interfacciano alle banche dati di interesse nazionale secondo le linee guida del modello di interoperabilità</v>
          </cell>
          <cell r="F27" t="str">
            <v xml:space="preserve">Da gennaio 2022 </v>
          </cell>
        </row>
        <row r="28">
          <cell r="D28" t="str">
            <v>CAP2.PA.LA05</v>
          </cell>
          <cell r="E28" t="str">
            <v>Le PA documentano le API coerenti con il modello di interoperabilità nei relativi cataloghi di riferimento nazionali</v>
          </cell>
          <cell r="F28" t="str">
            <v xml:space="preserve">Entro dicembre 2022 </v>
          </cell>
        </row>
        <row r="29">
          <cell r="D29"/>
          <cell r="E29">
            <v>0</v>
          </cell>
          <cell r="F29" t="str">
            <v xml:space="preserve">OB.2.2 - Aumentare la qualità dei dati e dei metadati </v>
          </cell>
        </row>
        <row r="30">
          <cell r="D30" t="str">
            <v>CAP2.PA.LA06</v>
          </cell>
          <cell r="E30" t="str">
            <v>Le PA uniformano i propri sistemi di metadati relativi ai dati geografici alle specifiche nazionali e documentano i propri dataset nel catalogo nazionale geodati.gov.it</v>
          </cell>
          <cell r="F30" t="str">
            <v xml:space="preserve">Da gennaio 2021 </v>
          </cell>
        </row>
        <row r="31">
          <cell r="D31" t="str">
            <v>CAP2.PA.LA07</v>
          </cell>
          <cell r="E31" t="str">
            <v>Le PA uniformano i propri sistemi di metadati relativi ai dati non geografici alle specifiche nazionali e documentano i propri dataset nel catalogo nazionale dati.gov.it</v>
          </cell>
          <cell r="F31" t="str">
            <v xml:space="preserve">Da gennaio 2021 </v>
          </cell>
        </row>
        <row r="32">
          <cell r="D32" t="str">
            <v>CAP2.PA.LA08</v>
          </cell>
          <cell r="E32" t="str">
            <v>Le PA forniscono indicazioni sul livello di qualità dei dati per le caratteristiche individuate e pubblicano i relativi metadati (per esempio indicando la conformità ai modelli dati standard nazionali ed europei)</v>
          </cell>
          <cell r="F32" t="str">
            <v xml:space="preserve">Da gennaio 2021 </v>
          </cell>
        </row>
        <row r="33">
          <cell r="D33"/>
          <cell r="E33">
            <v>0</v>
          </cell>
          <cell r="F33" t="str">
            <v xml:space="preserve">OB.2.3 - Aumentare la consapevolezza sulle politiche di valorizzazione del patrimonio informativo pubblico e su una moderna economia dei dati </v>
          </cell>
        </row>
        <row r="34">
          <cell r="D34" t="str">
            <v>CAP2.PA.LA09</v>
          </cell>
          <cell r="E34" t="str">
            <v>Le PA adottano la licenza aperta di riferimento nazionale, documentandola esplicitamente come metadato</v>
          </cell>
          <cell r="F34" t="str">
            <v xml:space="preserve">Da gennaio 2021 </v>
          </cell>
        </row>
        <row r="35">
          <cell r="D35" t="str">
            <v>CAP2.PA.LA10</v>
          </cell>
          <cell r="E35" t="str">
            <v>Le PA definiscono al proprio interno una “squadra per i dati” (data team) ovvero identificano tutte le figure, come raccomandato dalle Linee guida nazionali per la valorizzazione del patrimonio informativo pubblico, che possano contribuire alla diffusione della cultura del dato e al recepimento della Strategia nazionale dati su tutto il territorio</v>
          </cell>
          <cell r="F35" t="str">
            <v xml:space="preserve">Da gennaio 2021 </v>
          </cell>
        </row>
        <row r="36">
          <cell r="D36" t="str">
            <v>CAP2.PA.LA11</v>
          </cell>
          <cell r="E36" t="str">
            <v>Le PA partecipano a interventi di formazione e sensibilizzazione sulle politiche open data</v>
          </cell>
          <cell r="F36" t="str">
            <v xml:space="preserve">Da gennaio 2021 </v>
          </cell>
        </row>
        <row r="37">
          <cell r="D37" t="str">
            <v>CAP2.PA.LA12</v>
          </cell>
          <cell r="E37" t="str">
            <v>Le PA partecipano, insieme ad AGID e al Dipartimento per la Trasformazione Digitale, alla definizione di metodologie per monitorare il riutilizzo dei dati aperti sulla base di quanto previsto nella norma di recepimento della Direttiva sui dati aperti ((UE) 2019/1024)</v>
          </cell>
          <cell r="F37" t="str">
            <v xml:space="preserve">Da luglio 2021 </v>
          </cell>
        </row>
        <row r="38">
          <cell r="D38" t="str">
            <v>CAP2.PA.LA13</v>
          </cell>
          <cell r="E38" t="str">
            <v>Le PA pilota avviano progetti di implementazione della Strategia nazionale dati</v>
          </cell>
          <cell r="F38" t="str">
            <v xml:space="preserve">Da marzo 2022 </v>
          </cell>
        </row>
        <row r="39">
          <cell r="D39"/>
          <cell r="E39">
            <v>0</v>
          </cell>
          <cell r="F39" t="str">
            <v xml:space="preserve">Cosa devono fare le PA Piattaforme </v>
          </cell>
        </row>
        <row r="40">
          <cell r="D40"/>
          <cell r="E40">
            <v>0</v>
          </cell>
          <cell r="F40" t="str">
            <v xml:space="preserve">OB.3.1 - Favorire l’evoluzione delle piattaforme esistenti </v>
          </cell>
        </row>
        <row r="41">
          <cell r="D41" t="str">
            <v>CAP3.PA.LA01</v>
          </cell>
          <cell r="E41" t="str">
            <v>Le PA che intendono aderire a NoiPA esprimono manifestazione di interesse e inviano richiesta di adesione</v>
          </cell>
          <cell r="F41" t="str">
            <v xml:space="preserve">Da ottobre 2020 </v>
          </cell>
        </row>
        <row r="42">
          <cell r="D42" t="str">
            <v>CAP3.PA.LA02</v>
          </cell>
          <cell r="E42" t="str">
            <v>Regioni, Enti Locali e Strutture sanitarie elaborano piani regionali per l’adozione di pagoPA, anche attraverso il dialogo tra le realtà associative degli enti territoriali coinvolti</v>
          </cell>
          <cell r="F42" t="str">
            <v xml:space="preserve">Entro dicembre 2020 </v>
          </cell>
        </row>
        <row r="43">
          <cell r="D43" t="str">
            <v>CAP3.PA.LA03</v>
          </cell>
          <cell r="E43" t="str">
            <v>Le strutture sanitarie pubbliche e private accreditate alimentano il FSE con dati e documenti sanitari identificati nell’ambito dei gruppi di lavoro del FSE</v>
          </cell>
          <cell r="F43" t="str">
            <v xml:space="preserve">Da gennaio 2021 </v>
          </cell>
        </row>
        <row r="44">
          <cell r="D44" t="str">
            <v>CAP3.PA.LA04</v>
          </cell>
          <cell r="E44" t="str">
            <v>Le PA interessate compilano il questionario per la raccolta delle informazioni di assessment per l’adesione a NoiPA</v>
          </cell>
          <cell r="F44" t="str">
            <v xml:space="preserve">Da gennaio 2021 </v>
          </cell>
        </row>
        <row r="45">
          <cell r="D45" t="str">
            <v>CAP3.PA.LA05</v>
          </cell>
          <cell r="E45" t="str">
            <v>Le strutture sanitarie pubbliche e private accreditate devono essere collegate al sistema CUP interaziendale o regionale</v>
          </cell>
          <cell r="F45" t="str">
            <v xml:space="preserve">Entro dicembre 2021 </v>
          </cell>
        </row>
        <row r="46">
          <cell r="D46" t="str">
            <v>CAP3.PA.LA06</v>
          </cell>
          <cell r="E46" t="str">
            <v>Le strutture sanitarie pubbliche e private accreditate devono inserire le proprie agende nel sistema CUP interaziendale o regionale</v>
          </cell>
          <cell r="F46" t="str">
            <v xml:space="preserve">Entro dicembre 2021 </v>
          </cell>
        </row>
        <row r="47">
          <cell r="D47"/>
          <cell r="E47">
            <v>0</v>
          </cell>
          <cell r="F47" t="str">
            <v xml:space="preserve">OB.3.2 - Aumentare il grado di adozione delle piattaforme abilitanti esistenti da parte delle pubbliche amministrazioni </v>
          </cell>
        </row>
        <row r="48">
          <cell r="D48" t="str">
            <v>CAP3.PA.LA07</v>
          </cell>
          <cell r="E48" t="str">
            <v>Le PA e i gestori di pubblici servizi proseguono il percorso di adesione a SPID e PagoPA e dismettono le altre modalità di autenticazione e pagamento associate ai propri servizi online</v>
          </cell>
          <cell r="F48" t="str">
            <v xml:space="preserve">Da settembre 2020 </v>
          </cell>
        </row>
        <row r="49">
          <cell r="D49" t="str">
            <v>CAP3.PA.LA08</v>
          </cell>
          <cell r="E49" t="str">
            <v>Le PA e i gestori di pubblici servizi interessati comunicano al Dipartimento per la Trasformazione Digitale le tempistiche per l’adozione dello SPID</v>
          </cell>
          <cell r="F49" t="str">
            <v xml:space="preserve">Entro dicembre 2020 </v>
          </cell>
        </row>
        <row r="50">
          <cell r="D50" t="str">
            <v>CAP3.PA.LA09</v>
          </cell>
          <cell r="E50" t="str">
            <v>Le PA e i gestori di pubblici servizi interessati definiscono un piano operativo e temporale per la cessazione del rilascio di credenziali proprietarie e per la predisposizione di un accesso SPID only nei confronti dei cittadini dotabili di SPID</v>
          </cell>
          <cell r="F50" t="str">
            <v xml:space="preserve">Entro dicembre 2020 </v>
          </cell>
        </row>
        <row r="51">
          <cell r="D51" t="str">
            <v>CAP3.PA.LA10</v>
          </cell>
          <cell r="E51" t="str">
            <v>I soggetti obbligati all’adesione alla Piattaforma pagoPA risolvono le residuali problematiche tecnico/organizzative bloccanti per l’adesione alla Piattaforma stessa e completano l’attivazione dei servizi</v>
          </cell>
          <cell r="F51" t="str">
            <v xml:space="preserve">Entro dicembre 2020 </v>
          </cell>
        </row>
        <row r="52">
          <cell r="D52" t="str">
            <v>CAP3.PA.LA11</v>
          </cell>
          <cell r="E52" t="str">
            <v>Le istituzioni scolastiche iniziano ad aderire a SIOPE+</v>
          </cell>
          <cell r="F52" t="str">
            <v xml:space="preserve">Da luglio 2021 </v>
          </cell>
        </row>
        <row r="53">
          <cell r="D53" t="str">
            <v>CAP3.PA.LA12</v>
          </cell>
          <cell r="E53" t="str">
            <v>Le PA e i gestori di pubblici servizi interessati cessano il rilascio di credenziali proprietarie a cittadini dotabili di SPID</v>
          </cell>
          <cell r="F53" t="str">
            <v xml:space="preserve">Da dicembre 2021 </v>
          </cell>
        </row>
        <row r="54">
          <cell r="D54" t="str">
            <v>CAP3.PA.LA13</v>
          </cell>
          <cell r="E54" t="str">
            <v>Le PA e i gestori di pubblici servizi interessati adottano lo SPID by default: le nuove applicazioni devono nascere SPID only a meno che non ci siano vincoli normativi o tecnologici, se dedicate a soggetti dotabili di SPID</v>
          </cell>
          <cell r="F54" t="str">
            <v xml:space="preserve">Da dicembre 2021 </v>
          </cell>
        </row>
        <row r="55">
          <cell r="D55" t="str">
            <v>CAP3.PA.LA14</v>
          </cell>
          <cell r="E55" t="str">
            <v>I Comuni subentrano in ANPR</v>
          </cell>
          <cell r="F55" t="str">
            <v xml:space="preserve">Entro dicembre 2021 </v>
          </cell>
        </row>
        <row r="56">
          <cell r="D56" t="str">
            <v>CAP3.PA.LA15</v>
          </cell>
          <cell r="E56" t="str">
            <v>Le PA completano il passaggio alla Piattaforma pagoPA per tutti gli incassi delle PA centrali e locali</v>
          </cell>
          <cell r="F56" t="str">
            <v xml:space="preserve">Entro dicembre 2021 </v>
          </cell>
        </row>
        <row r="57">
          <cell r="D57"/>
          <cell r="E57">
            <v>0</v>
          </cell>
          <cell r="F57" t="str">
            <v xml:space="preserve">OB.3.3 - Incrementare il numero di piattaforme per le amministrazioni ed i cittadini </v>
          </cell>
        </row>
        <row r="58">
          <cell r="D58" t="str">
            <v>CAP3.PA.LA16</v>
          </cell>
          <cell r="E58" t="str">
            <v>I musei statali compilano il questionario di accreditamento al SMN</v>
          </cell>
          <cell r="F58" t="str">
            <v xml:space="preserve">Da settembre 2020 </v>
          </cell>
        </row>
        <row r="59">
          <cell r="D59" t="str">
            <v>CAP3.PA.LA17</v>
          </cell>
          <cell r="E59" t="str">
            <v>Le PA interessate partecipano al tavolo di lavoro per la definizione degli interventi normativi e tecnici finalizzati alla realizzazione della piattaforma SPID</v>
          </cell>
          <cell r="F59" t="str">
            <v xml:space="preserve">Da gennaio 2021 </v>
          </cell>
        </row>
        <row r="60">
          <cell r="D60" t="str">
            <v>CAP3.PA.LA18</v>
          </cell>
          <cell r="E60" t="str">
            <v>Le PA si predispongono per interagire con INAD per l’acquisizione dei domicili digitali dei soggetti in essa presenti</v>
          </cell>
          <cell r="F60" t="str">
            <v xml:space="preserve">Da marzo 2021 </v>
          </cell>
        </row>
        <row r="61">
          <cell r="D61" t="str">
            <v>CAP3.PA.LA19</v>
          </cell>
          <cell r="E61" t="str">
            <v>I musei non statali compilano i questionari di accreditamento regionali</v>
          </cell>
          <cell r="F61" t="str">
            <v xml:space="preserve">Da giugno 2021 </v>
          </cell>
        </row>
        <row r="62">
          <cell r="D62"/>
          <cell r="E62">
            <v>0</v>
          </cell>
          <cell r="F62" t="str">
            <v>Cosa devono fare le PA  INFRASTRUTTURE</v>
          </cell>
        </row>
        <row r="63">
          <cell r="D63"/>
          <cell r="E63">
            <v>0</v>
          </cell>
          <cell r="F63" t="str">
            <v xml:space="preserve">OB.4.1 - Migliorare la qualità dei servizi digitali erogati dalle amministrazioni locali favorendone l’aggregazione e la migrazione su infrastrutture sicure ed affidabili </v>
          </cell>
        </row>
        <row r="64">
          <cell r="D64" t="str">
            <v>CAP4.PA.LA01</v>
          </cell>
          <cell r="E64" t="str">
            <v>Le PA proprietarie di data center di gruppo B richiedono l’autorizzazione ad AGID per le spese in materia di data center nelle modalità stabilite dalla Circolare AGID 1/2019</v>
          </cell>
          <cell r="F64" t="str">
            <v xml:space="preserve">Da settembre 2020 </v>
          </cell>
        </row>
        <row r="65">
          <cell r="D65" t="str">
            <v>CAP4.PA.LA02</v>
          </cell>
          <cell r="E65" t="str">
            <v>Le PA proprietarie di data center di gruppo A comunicano ad AGID le spese in materia di data center nelle modalità stabilite dalla Circolare AGID 1/2019</v>
          </cell>
          <cell r="F65" t="str">
            <v xml:space="preserve">Da settembre 2020 </v>
          </cell>
        </row>
        <row r="66">
          <cell r="D66" t="str">
            <v>CAP4.PA.LA03</v>
          </cell>
          <cell r="E66" t="str">
            <v>Le PA proprietarie di data center classificati da AGID nel gruppo A continuano a gestire e manutenere tali data center</v>
          </cell>
          <cell r="F66" t="str">
            <v xml:space="preserve">Da settembre 2020 </v>
          </cell>
        </row>
        <row r="67">
          <cell r="D67" t="str">
            <v>CAP4.PA.LA04</v>
          </cell>
          <cell r="E67" t="str">
            <v>Le PAL proprietarie di data center classificati da AGID nel gruppo B trasmettono ad AGID i piani di migrazione verso i servizi cloud qualificati da AGID e i data center di gruppo A attuando quanto previsto nel programma nazionale di abilitazione al cloud tramite il sistema PPM del Cloud Enablement Program</v>
          </cell>
          <cell r="F67" t="str">
            <v xml:space="preserve">Entro settembre 2021 </v>
          </cell>
        </row>
        <row r="68">
          <cell r="D68" t="str">
            <v>CAP4.PA.LA05</v>
          </cell>
          <cell r="E68" t="str">
            <v>Le PAL proprietarie di data center di gruppo A avviano piani di adeguamento sulla base del regolamento AGID per i livelli minimi di sicurezza e affidabilità dei data center A</v>
          </cell>
          <cell r="F68" t="str">
            <v xml:space="preserve">Da gennaio 2022 </v>
          </cell>
        </row>
        <row r="69">
          <cell r="D69"/>
          <cell r="E69">
            <v>0</v>
          </cell>
          <cell r="F69" t="str">
            <v xml:space="preserve">OB.4.2 - Migliorare la qualità e la sicurezza dei servizi digitali erogati dalle amministrazioni centrali favorendone l’aggregazione e la migrazione su infrastrutture sicure ed affidabili </v>
          </cell>
        </row>
        <row r="70">
          <cell r="D70" t="str">
            <v>CAP4.PA.LA06</v>
          </cell>
          <cell r="E70" t="str">
            <v>Le PAC, su richiesta, trasmettono al Dipartimento per la Trasformazione Digitale le informazioni sullo stato dei data center di gruppo B</v>
          </cell>
          <cell r="F70" t="str">
            <v xml:space="preserve">Da settembre 2020 </v>
          </cell>
        </row>
        <row r="71">
          <cell r="D71" t="str">
            <v>CAP4.PA.LA07</v>
          </cell>
          <cell r="E71" t="str">
            <v>Le PAC proprietarie di data center classificati da AGID nel gruppo B trasmettono al Dipartimento per la Trasformazione Digitale i piani di migrazione verso i data center gestiti dal PSN per i beni strategici ICT e verso i servizi cloud qualificati da AGID tramite il sistema “PPM del Cloud Enablement Program”</v>
          </cell>
          <cell r="F71" t="str">
            <v xml:space="preserve">Entro settembre 2021 </v>
          </cell>
        </row>
        <row r="72">
          <cell r="D72" t="str">
            <v>CAP4.PA.LA08</v>
          </cell>
          <cell r="E72" t="str">
            <v>Le PAC, avviano la migrazione dei data center di gruppo B nel Polo Strategico Nazionale</v>
          </cell>
          <cell r="F72" t="str">
            <v xml:space="preserve">Da gennaio 2022 </v>
          </cell>
        </row>
        <row r="73">
          <cell r="D73"/>
          <cell r="E73">
            <v>0</v>
          </cell>
          <cell r="F73" t="str">
            <v xml:space="preserve">OB.4.3 - Migliorare l’offerta di servizi di connettività per le PA </v>
          </cell>
        </row>
        <row r="74">
          <cell r="D74" t="str">
            <v>CAP4.PA.LA09</v>
          </cell>
          <cell r="E74" t="str">
            <v>Le PAL si approvvigionano sul nuovo catalogo MEPA per le necessità di connettività non riscontrabili nei contratti SPC</v>
          </cell>
          <cell r="F74" t="str">
            <v xml:space="preserve">Da ottobre 2020 </v>
          </cell>
        </row>
        <row r="75">
          <cell r="D75" t="str">
            <v>CAP4.PA.LA10</v>
          </cell>
          <cell r="E75" t="str">
            <v>Le PA possono acquistare i nuovi servizi disponibili nel listino SPC</v>
          </cell>
          <cell r="F75" t="str">
            <v xml:space="preserve">Da giugno 2021 </v>
          </cell>
        </row>
        <row r="76">
          <cell r="D76"/>
          <cell r="E76">
            <v>0</v>
          </cell>
          <cell r="F76" t="str">
            <v>Cosa devono fare le PA INTEROPERABILITA</v>
          </cell>
        </row>
        <row r="77">
          <cell r="D77"/>
          <cell r="E77">
            <v>0</v>
          </cell>
          <cell r="F77" t="str">
            <v xml:space="preserve">OB.5.1 - Favorire l’applicazione della Linea guida sul Modello di Interoperabilità da parte degli erogatori di API  </v>
          </cell>
        </row>
        <row r="78">
          <cell r="D78" t="str">
            <v>CAP5.PA.LA01</v>
          </cell>
          <cell r="E78" t="str">
            <v>Le PA prendono visione della Linea di indirizzo sull’interoperabilità tecnica per la PA e programmano le azioni per trasformare i servizi per l’interazione con altre PA implementando API conformi</v>
          </cell>
          <cell r="F78" t="str">
            <v xml:space="preserve">Da settembre 2020 </v>
          </cell>
        </row>
        <row r="79">
          <cell r="D79" t="str">
            <v>CAP5.PA.LA02</v>
          </cell>
          <cell r="E79" t="str">
            <v>Le PA adottano la Linea guida sul Modello di Interoperabilità per la PA realizzando API per l’interazione con altre PA e/o soggetti privati</v>
          </cell>
          <cell r="F79" t="str">
            <v xml:space="preserve">Da gennaio 2021 </v>
          </cell>
        </row>
        <row r="80">
          <cell r="D80"/>
          <cell r="E80">
            <v>0</v>
          </cell>
          <cell r="F80" t="str">
            <v xml:space="preserve">OB.5.2 - Adottare API conformi al Modello di Interoperabilità </v>
          </cell>
        </row>
        <row r="81">
          <cell r="D81" t="str">
            <v>CAP5.PA.LA03</v>
          </cell>
          <cell r="E81" t="str">
            <v>Le PA popolano gli strumenti su developers.italia.it con i servizi che hanno reso conformi alla Linea di indirizzo sull’interoperabilità tecnica</v>
          </cell>
          <cell r="F81" t="str">
            <v xml:space="preserve">Da settembre 2020 </v>
          </cell>
        </row>
        <row r="82">
          <cell r="D82" t="str">
            <v>CAP5.PA.LA04</v>
          </cell>
          <cell r="E82" t="str">
            <v>Le PA popolano il Catalogo con le API conformi alla Linea guida sul Modello di Interoperabilità per la PA</v>
          </cell>
          <cell r="F82" t="str">
            <v xml:space="preserve">Da gennaio 2021 </v>
          </cell>
        </row>
        <row r="83">
          <cell r="D83" t="str">
            <v>CAP5.PA.LA05</v>
          </cell>
          <cell r="E83" t="str">
            <v>Le PA utilizzano le API presenti sul Catalogo</v>
          </cell>
          <cell r="F83" t="str">
            <v xml:space="preserve">Da gennaio 2021 </v>
          </cell>
        </row>
        <row r="84">
          <cell r="D84" t="str">
            <v>CAP5.PA.LA06</v>
          </cell>
          <cell r="E84" t="str">
            <v>I cittadini e le imprese utilizzano le API presenti sul Catalogo</v>
          </cell>
          <cell r="F84" t="str">
            <v xml:space="preserve">Da gennaio 2022 </v>
          </cell>
        </row>
        <row r="85">
          <cell r="D85"/>
          <cell r="E85">
            <v>0</v>
          </cell>
          <cell r="F85" t="str">
            <v>Cosa devono fare le PA  SICUREZZA</v>
          </cell>
        </row>
        <row r="86">
          <cell r="D86"/>
          <cell r="E86">
            <v>0</v>
          </cell>
          <cell r="F86" t="str">
            <v xml:space="preserve">OB.6.1 - Aumentare la consapevolezza del rischio cyber (Cyber Security Awareness) nelle PA </v>
          </cell>
        </row>
        <row r="87">
          <cell r="D87" t="str">
            <v>CAP6.PA.LA01</v>
          </cell>
          <cell r="E87" t="str">
            <v>Le PA nei procedimenti di acquisizione di beni e servizi ICT devono far riferimento alle Linee guida sulla sicurezza nel procurement ICT</v>
          </cell>
          <cell r="F87" t="str">
            <v xml:space="preserve">Da settembre 2020 </v>
          </cell>
        </row>
        <row r="88">
          <cell r="D88" t="str">
            <v>CAP6.PA.LA02</v>
          </cell>
          <cell r="E88" t="str">
            <v>Le PA devono fare riferimento al documento tecnico Cipher Suite protocolli TLS minimi per la comunicazione tra le PA e verso i cittadini</v>
          </cell>
          <cell r="F88" t="str">
            <v xml:space="preserve">Da novembre 2020 </v>
          </cell>
        </row>
        <row r="89">
          <cell r="D89" t="str">
            <v>CAP6.PA.LA03</v>
          </cell>
          <cell r="E89" t="str">
            <v>Le PA che intendono istituire i CERT di prossimità devono far riferimento alle Linee guida per lo sviluppo e la definizione del modello di riferimento per i CERT di prossimità</v>
          </cell>
          <cell r="F89" t="str">
            <v xml:space="preserve">Da luglio 2021 </v>
          </cell>
        </row>
        <row r="90">
          <cell r="D90" t="str">
            <v>CAP6.PA.LA04</v>
          </cell>
          <cell r="E90" t="str">
            <v>Le PA valutano l’utilizzo del tool di Cyber Risk Assessment per l’analisi del rischio e la redazione del Piano dei trattamenti</v>
          </cell>
          <cell r="F90" t="str">
            <v xml:space="preserve">Entro dicembre 2021 </v>
          </cell>
        </row>
        <row r="91">
          <cell r="D91" t="str">
            <v>CAP6.PA.LA05</v>
          </cell>
          <cell r="E91" t="str">
            <v>Le PA definiscono, sulla base di quanto proposto dal RTD, all’interno dei piani di formazione del personale, interventi sulle tematiche di Cyber Security Awareness</v>
          </cell>
          <cell r="F91" t="str">
            <v xml:space="preserve">Entro marzo 2022 </v>
          </cell>
        </row>
        <row r="92">
          <cell r="D92" t="str">
            <v>CAP6.PA.LA06</v>
          </cell>
          <cell r="E92" t="str">
            <v>Le PA si adeguano alle Misure minime di sicurezza ICT per le pubbliche amministrazioni aggiornate</v>
          </cell>
          <cell r="F92" t="str">
            <v xml:space="preserve">Entro giugno 2022 </v>
          </cell>
        </row>
        <row r="93">
          <cell r="D93"/>
          <cell r="E93">
            <v>0</v>
          </cell>
          <cell r="F93" t="str">
            <v xml:space="preserve">OB.6.2 - Aumentare il livello di sicurezza informatica dei portali istituzionali della Pubblica Amministrazione </v>
          </cell>
        </row>
        <row r="94">
          <cell r="D94" t="str">
            <v>CAP6.PA.LA07</v>
          </cell>
          <cell r="E94" t="str">
            <v>Le PA devono consultare la piattaforma Infosec aggiornata per rilevare le vulnerabilità (CVE) dei propri asset</v>
          </cell>
          <cell r="F94" t="str">
            <v xml:space="preserve">Da gennaio 2021 </v>
          </cell>
        </row>
        <row r="95">
          <cell r="D95" t="str">
            <v>CAP6.PA.LA08</v>
          </cell>
          <cell r="E95" t="str">
            <v>Le PA devono mantenere costantemente aggiornati i propri portali istituzionali e applicare le correzioni alle vulnerabilità</v>
          </cell>
          <cell r="F95" t="str">
            <v xml:space="preserve">Da maggio 2021 </v>
          </cell>
        </row>
        <row r="96">
          <cell r="D96"/>
          <cell r="E96">
            <v>0</v>
          </cell>
          <cell r="F96" t="str">
            <v>Cosa devono fare le PA governance strumenti e modelli per innovazione</v>
          </cell>
        </row>
        <row r="97">
          <cell r="D97"/>
          <cell r="E97">
            <v>0</v>
          </cell>
          <cell r="F97" t="str">
            <v xml:space="preserve">OB.7.1: Dare impulso allo sviluppo delle Smart Cities e dei Borghi del Futuro  </v>
          </cell>
        </row>
        <row r="98">
          <cell r="D98" t="str">
            <v>CAP7.PA.LA01</v>
          </cell>
          <cell r="E98" t="str">
            <v>Le PAC, le Regioni e le Province Autonome e le PAL delle Smart Cities coinvolte si impegnano ad assicurare la disponibilità dei contesti sperimentali agli operatori (imprese, università, centri di ricerca, enti del terzo settore, persone fisiche, etc.) che risulteranno aggiudicatari degli appalti di innovazione su Smart mobility</v>
          </cell>
          <cell r="F98" t="str">
            <v xml:space="preserve">Da settembre 2020 </v>
          </cell>
        </row>
        <row r="99">
          <cell r="D99" t="str">
            <v>CAP7.PA.LA02</v>
          </cell>
          <cell r="E99" t="str">
            <v>Le PAL coinvolte forniscono specifiche indicazioni per la definizione del progetto e supportano AGID nella preparazione dei bandi di gara su Smart mobility e Wellbeing</v>
          </cell>
          <cell r="F99" t="str">
            <v xml:space="preserve">Entro dicembre  2020 </v>
          </cell>
        </row>
        <row r="100">
          <cell r="D100" t="str">
            <v>CAP7.PA.LA03</v>
          </cell>
          <cell r="E100" t="str">
            <v>Ciascuna PAL coinvolta partecipa alla selezione dei progetti ed è responsabile del lancio del progetto vincente</v>
          </cell>
          <cell r="F100" t="str">
            <v xml:space="preserve">Entro marzo 2021 </v>
          </cell>
        </row>
        <row r="101">
          <cell r="D101" t="str">
            <v>CAP7.PA.LA04</v>
          </cell>
          <cell r="E101" t="str">
            <v>Le PAL coinvolte supportano nell’ambito del partenariato pubblico/privato la realizzazione dei progetti vincenti per Smart mobility e Wellbeing</v>
          </cell>
          <cell r="F101" t="str">
            <v xml:space="preserve">Entro dicembre 2021 </v>
          </cell>
        </row>
        <row r="102">
          <cell r="D102" t="str">
            <v>CAP7.PA.LA05</v>
          </cell>
          <cell r="E102" t="str">
            <v>Le PAL coinvolte partecipano allo sviluppo delle stesse linee di azione di Smart mobility e Wellbeing applicate a: Cultural heritage, ambiente, infrastrutture e formazione per la diffusione dei servizi digitali verso i cittadini con eventuali miglioramenti e semplificazioni procedurali, assicurando la raccolta dei contributi e la definizione dei fabbisogni</v>
          </cell>
          <cell r="F102" t="str">
            <v xml:space="preserve">Entro dicembre 2021 </v>
          </cell>
        </row>
        <row r="103">
          <cell r="D103" t="str">
            <v>CAP7.PA.LA06</v>
          </cell>
          <cell r="E103" t="str">
            <v>Le PAL coinvolte supportano la realizzazione dei progetti per Cultural heritage, ambiente, infrastrutture e formazione per la diffusione dei servizi digitali verso i cittadini</v>
          </cell>
          <cell r="F103" t="str">
            <v xml:space="preserve">Entro dicembre 2022 </v>
          </cell>
        </row>
        <row r="104">
          <cell r="D104"/>
          <cell r="E104">
            <v>0</v>
          </cell>
          <cell r="F104" t="str">
            <v>Cosa devono fare le PA  Governare trasformazione digitale</v>
          </cell>
        </row>
        <row r="105">
          <cell r="D105"/>
          <cell r="E105">
            <v>0</v>
          </cell>
          <cell r="F105" t="str">
            <v xml:space="preserve">OB.8.1 - Rafforzare le leve per l’innovazione delle PA e dei territori Coinvolgimento attivo delle amministrazioni e dei territori </v>
          </cell>
        </row>
        <row r="106">
          <cell r="D106"/>
          <cell r="E106">
            <v>0</v>
          </cell>
          <cell r="F106">
            <v>0</v>
          </cell>
        </row>
        <row r="107">
          <cell r="D107" t="str">
            <v>CAP8.PA.LA01</v>
          </cell>
          <cell r="E107" t="str">
            <v>Le Regioni e Province Autonome e le PAL interessate avviano attività di animazione per la costituzione di Nodi Territoriali di Competenza del CdCT “Riuso e Open Source” (include un assessment sulle esperienze maturate e sulle competenze) a seguito della definizione dei requisiti per la costituzione dei NTC</v>
          </cell>
          <cell r="F107" t="str">
            <v xml:space="preserve">Da settembre 2020 </v>
          </cell>
        </row>
        <row r="108">
          <cell r="D108" t="str">
            <v>CAP8.PA.LA02</v>
          </cell>
          <cell r="E108" t="str">
            <v>Le Regioni e Province Autonome, sulla base delle proprie proposte progettuali, avviano le attività definite nei Piani operativi degli Accordi territoriali con il supporto dei PMO</v>
          </cell>
          <cell r="F108" t="str">
            <v xml:space="preserve">Da febbraio 2021 </v>
          </cell>
        </row>
        <row r="109">
          <cell r="D109" t="str">
            <v>CAP8.PA.LA03</v>
          </cell>
          <cell r="E109" t="str">
            <v>Le Regioni e Province Autonome e le PAL interessate condividono i Piani operativi di intervento dei Nodi Territoriali di Competenza per il CdCT “Riuso e Open Source” nel rispetto delle specificità dei singoli territori</v>
          </cell>
          <cell r="F109" t="str">
            <v xml:space="preserve">Da marzo 2021 </v>
          </cell>
        </row>
        <row r="110">
          <cell r="D110" t="str">
            <v>CAP8.PA.LA04</v>
          </cell>
          <cell r="E110" t="str">
            <v>Le PAL avviano le attività definite nei Piani operativi degli Accordi territoriali con il supporto dei PMO</v>
          </cell>
          <cell r="F110" t="str">
            <v xml:space="preserve">Da gennaio 2022 </v>
          </cell>
        </row>
        <row r="111">
          <cell r="D111" t="str">
            <v>CAP8.PA.LA05</v>
          </cell>
          <cell r="E111" t="str">
            <v>Le Regioni e Province Autonome e le PAL interessate condividono i piani operativi di intervento dei Nodi Territoriali di Competenza per il CdCT “Riuso e Open Source” nel rispetto delle specificità dei singoli territori</v>
          </cell>
          <cell r="F111" t="str">
            <v xml:space="preserve">Da marzo 2022 </v>
          </cell>
        </row>
        <row r="112">
          <cell r="D112" t="str">
            <v>CAP8.PA.LA06</v>
          </cell>
          <cell r="E112" t="str">
            <v>Le Regioni e Province Autonome e le PAL interessate avviano le attività definite nei Piani operativi degli Accordi territoriali con il supporto dei PMO</v>
          </cell>
          <cell r="F112" t="str">
            <v xml:space="preserve">Da dicembre 2022 </v>
          </cell>
        </row>
        <row r="113">
          <cell r="D113"/>
          <cell r="E113">
            <v>0</v>
          </cell>
          <cell r="F113" t="str">
            <v xml:space="preserve">Consolidamento del ruolo del Responsabile della Transizione al digitale  </v>
          </cell>
        </row>
        <row r="114">
          <cell r="D114" t="str">
            <v>CAP8.PA.LA07</v>
          </cell>
          <cell r="E114" t="str">
            <v>Le PA che hanno nominato il RTD aderiscono alla piattaforma di community</v>
          </cell>
          <cell r="F114" t="str">
            <v xml:space="preserve">Da gennaio 2021 </v>
          </cell>
        </row>
        <row r="115">
          <cell r="D115" t="str">
            <v>CAP8.PA.LA08</v>
          </cell>
          <cell r="E115" t="str">
            <v>Le PA aderenti alla community partecipano all’interscambio di esperienze e forniscono contributi per l’individuazione di best practices</v>
          </cell>
          <cell r="F115" t="str">
            <v xml:space="preserve">Da febbraio 2021 </v>
          </cell>
        </row>
        <row r="116">
          <cell r="D116" t="str">
            <v>CAP8.PA.LA09</v>
          </cell>
          <cell r="E116" t="str">
            <v>Le PA pilota partecipano ad un progetto sperimentale di formazione destinato a RTD</v>
          </cell>
          <cell r="F116" t="str">
            <v xml:space="preserve">Da febbraio 2021 </v>
          </cell>
        </row>
        <row r="117">
          <cell r="D117" t="str">
            <v>CAP8.PA.LA10</v>
          </cell>
          <cell r="E117" t="str">
            <v>Le PA, attraverso i propri RTD, partecipano alle survey periodiche sui fabbisogni di formazione del personale, in tema di trasformazione digitale</v>
          </cell>
          <cell r="F117" t="str">
            <v xml:space="preserve">Da marzo 2021 </v>
          </cell>
        </row>
        <row r="118">
          <cell r="D118" t="str">
            <v>CAP8.PA.LA11</v>
          </cell>
          <cell r="E118" t="str">
            <v>Le PAL procedono in forma aggregata alla nomina formale di RTD</v>
          </cell>
          <cell r="F118" t="str">
            <v xml:space="preserve">Da aprile 2021 </v>
          </cell>
        </row>
        <row r="119">
          <cell r="D119"/>
          <cell r="E119">
            <v>0</v>
          </cell>
          <cell r="F119" t="str">
            <v xml:space="preserve">La domanda pubblica come leva per l’innovazione del Paese </v>
          </cell>
        </row>
        <row r="120">
          <cell r="D120" t="str">
            <v>CAP8.PA.LA12</v>
          </cell>
          <cell r="E120" t="str">
            <v>Le PA, nell’ambito della pianificazione per l’attuazione della propria strategia digitale, valutano gli strumenti di procurement disponibili</v>
          </cell>
          <cell r="F120" t="str">
            <v xml:space="preserve">Entro dicembre 2020 </v>
          </cell>
        </row>
        <row r="121">
          <cell r="D121" t="str">
            <v>CAP8.PA.LA13</v>
          </cell>
          <cell r="E121" t="str">
            <v>Le PA che hanno aderito alle Gare strategiche forniscono agli organismi di coordinamento e controllo le misure degli indicatori generali che verranno utilizzate per la costruzione della baseline</v>
          </cell>
          <cell r="F121" t="str">
            <v xml:space="preserve">Entro ottobre 2021 </v>
          </cell>
        </row>
        <row r="122">
          <cell r="D122" t="str">
            <v>CAP8.PA.LA14</v>
          </cell>
          <cell r="E122" t="str">
            <v>Le PA programmano i fabbisogni di innovazione, beni e servizi innovativi per l’anno 2022</v>
          </cell>
          <cell r="F122" t="str">
            <v xml:space="preserve">Entro ottobre 2021 </v>
          </cell>
        </row>
        <row r="123">
          <cell r="D123" t="str">
            <v>CAP8.PA.LA15</v>
          </cell>
          <cell r="E123" t="str">
            <v>Le PA programmano i fabbisogni di innovazione, beni e servizi innovativi per l’anno 2023</v>
          </cell>
          <cell r="F123" t="str">
            <v xml:space="preserve">Entro ottobre 2022 </v>
          </cell>
        </row>
        <row r="124">
          <cell r="D124" t="str">
            <v>CAP8.PA.LA16</v>
          </cell>
          <cell r="E124" t="str">
            <v>Le PA che hanno aderito alle gare strategiche forniscono agli organismi di coordinamento e controllo le misure degli indicatori generali che verranno utilizzate per la misurazione dell’incremento target per il 2022</v>
          </cell>
          <cell r="F124" t="str">
            <v xml:space="preserve">Entro ottobre 2022 </v>
          </cell>
        </row>
        <row r="125">
          <cell r="D125" t="str">
            <v>CAP8.PA.LA17</v>
          </cell>
          <cell r="E125" t="str">
            <v>Almeno una PA pilota aggiudica un appalto secondo la procedura del Partenariato per l’innovazione, utilizzando piattaforme telematiche interoperabili</v>
          </cell>
          <cell r="F125" t="str">
            <v xml:space="preserve">Entro dicembre 2022 </v>
          </cell>
        </row>
        <row r="126">
          <cell r="D126"/>
          <cell r="E126">
            <v>0</v>
          </cell>
          <cell r="F126" t="str">
            <v xml:space="preserve">Modelli e regole per l’erogazione integrata di servizi interoperabili </v>
          </cell>
        </row>
        <row r="127">
          <cell r="D127" t="str">
            <v>CAP8.PA.LA18</v>
          </cell>
          <cell r="E127" t="str">
            <v>Le PA evidenziano le esigenze che non trovano riscontro nella Linea guida e partecipano alla definizione di pattern e profili di interoperabilità per l’aggiornamento delle stesse</v>
          </cell>
          <cell r="F127" t="str">
            <v xml:space="preserve">Da gennaio 2021 </v>
          </cell>
        </row>
        <row r="128">
          <cell r="D128" t="str">
            <v>CAP8.PA.LA19</v>
          </cell>
          <cell r="E128" t="str">
            <v>Le PA partecipano ai tavoli di coordinamento per domini specifici</v>
          </cell>
          <cell r="F128" t="str">
            <v xml:space="preserve">Da novembre 2021 </v>
          </cell>
        </row>
        <row r="129">
          <cell r="D129"/>
          <cell r="E129">
            <v>0</v>
          </cell>
          <cell r="F129" t="str">
            <v xml:space="preserve">OB.8.2 - Rafforzare le competenze digitali per la PA e per il Paese e favorire l’inclusione digitale </v>
          </cell>
        </row>
        <row r="130">
          <cell r="D130" t="str">
            <v>CAP8.PA.LA20</v>
          </cell>
          <cell r="E130" t="str">
            <v>Le PA contribuiscono alla definizione del Piano strategico nazionale per le competenze digitali, che include gli assi di intervento relativi alla PA e alle competenze digitali di base per i cittadini</v>
          </cell>
          <cell r="F130" t="str">
            <v xml:space="preserve">Entro settembre 2020 </v>
          </cell>
        </row>
        <row r="131">
          <cell r="D131" t="str">
            <v>CAP8.PA.LA21</v>
          </cell>
          <cell r="E131" t="str">
            <v>Le PA partecipano alle iniziative pilota, alle iniziative di sensibilizzazione e a quelle di formazione specialistica previste dal Piano triennale e in linea con il Piano strategico nazionale per le competenze digitali</v>
          </cell>
          <cell r="F131" t="str">
            <v xml:space="preserve">Da gennaio 2021 </v>
          </cell>
        </row>
        <row r="132">
          <cell r="D132" t="str">
            <v>CAP8.PA.LA22</v>
          </cell>
          <cell r="E132" t="str">
            <v>Le PA aggiornano i piani di azione secondo quanto previsto nel Piano strategico nazionale per le competenze digitali</v>
          </cell>
          <cell r="F132" t="str">
            <v xml:space="preserve">Da febbraio 2021 </v>
          </cell>
        </row>
        <row r="133">
          <cell r="D133" t="str">
            <v>CAP8.PA.LA23</v>
          </cell>
          <cell r="E133" t="str">
            <v>Le PA aggiornano i piani di azione secondo quanto previsto nel Piano strategico nazionale per le competenze digitali</v>
          </cell>
          <cell r="F133" t="str">
            <v xml:space="preserve">Da febbraio 2022 </v>
          </cell>
        </row>
        <row r="134">
          <cell r="D134"/>
          <cell r="E134">
            <v>0</v>
          </cell>
          <cell r="F134" t="str">
            <v xml:space="preserve">OB.8.3 - Migliorare i processi di trasformazione digitale e di innovazione della PA Il monitoraggio del Piano triennale </v>
          </cell>
        </row>
        <row r="135">
          <cell r="D135" t="str">
            <v>CAP8.PA.LA24</v>
          </cell>
          <cell r="E135" t="str">
            <v>Le PA partecipano alle attività di monitoraggio predisponendosi per la misurazione delle baseline dei Risultati Attesi del Piano secondo le modalità definite da AGID e Dipartimento per la Trasformazione Digitale</v>
          </cell>
          <cell r="F135" t="str">
            <v xml:space="preserve">Entro dicembre 2020 </v>
          </cell>
        </row>
        <row r="136">
          <cell r="D136" t="str">
            <v>CAP8.PA.LA25</v>
          </cell>
          <cell r="E136" t="str">
            <v>Le PA coinvolte avviano l’adozione del Format PT di raccolta dati e informazioni per la verifica di coerenza delle attività con il Piano triennale</v>
          </cell>
          <cell r="F136" t="str">
            <v xml:space="preserve">Da febbraio 2021 </v>
          </cell>
        </row>
        <row r="137">
          <cell r="D137" t="str">
            <v>CAP8.PA.LA26</v>
          </cell>
          <cell r="E137" t="str">
            <v>Le PA adottano le modifiche introdotte nella Circolare n. 4/2016 avente come oggetto “Monitoraggio sull’esecuzione dei contratti” e partecipano alle attività di formazione secondo le indicazioni fornite da AGID</v>
          </cell>
          <cell r="F137" t="str">
            <v xml:space="preserve">Da febbraio 2021 </v>
          </cell>
        </row>
        <row r="138">
          <cell r="D138" t="str">
            <v>CAP8.PA.LA27</v>
          </cell>
          <cell r="E138" t="str">
            <v>Le PA individuate come pilota per la sperimentazione rilasciano il Format PT compilato</v>
          </cell>
          <cell r="F138" t="str">
            <v xml:space="preserve">Entro maggio 2021 </v>
          </cell>
        </row>
        <row r="139">
          <cell r="D139" t="str">
            <v>CAP8.PA.LA28</v>
          </cell>
          <cell r="E139" t="str">
            <v>Le PA partecipano alle attività di monitoraggio per la misurazione dei target dei Risultati Attesi del Piano secondo le modalità definite da AGID e Dipartimento per la Trasformazione Digitale</v>
          </cell>
          <cell r="F139" t="str">
            <v xml:space="preserve">Entro dicembre 2021 </v>
          </cell>
        </row>
        <row r="140">
          <cell r="D140" t="str">
            <v>CAP8.PA.LA29</v>
          </cell>
          <cell r="E140" t="str">
            <v>Le PA partecipano alle attività di formazione secondo le indicazioni fornite da AGID</v>
          </cell>
          <cell r="F140" t="str">
            <v xml:space="preserve">Da marzo 2022 </v>
          </cell>
        </row>
        <row r="141">
          <cell r="D141" t="str">
            <v>CAP8.PA.LA30</v>
          </cell>
          <cell r="E141" t="str">
            <v>Le PA coinvolte rilasciano il Format PT compilato</v>
          </cell>
          <cell r="F141" t="str">
            <v xml:space="preserve">Entro maggio 2022 </v>
          </cell>
        </row>
        <row r="142">
          <cell r="D142" t="str">
            <v>CAP8.PA.LA31</v>
          </cell>
          <cell r="E142" t="str">
            <v>Le PA partecipano alle attività di monitoraggio per la misurazione dei target degli Risultati Attesi del Piano secondo le modalità definite da AGID e Dipartimento per la Trasformazione Digitale</v>
          </cell>
          <cell r="F142" t="str">
            <v xml:space="preserve">Entro dicembre 2022 </v>
          </cell>
        </row>
      </sheetData>
      <sheetData sheetId="8">
        <row r="5">
          <cell r="D5"/>
        </row>
        <row r="6">
          <cell r="D6" t="str">
            <v>CAP1.PA.LA01</v>
          </cell>
          <cell r="E6" t="str">
            <v>Le PA pubblicano le statistiche di utilizzo dei propri siti web e possono, in funzione delle proprie necessità, aderire a Web Analytics Italia per migliorare il processo evolutivo dei propri servizi online</v>
          </cell>
          <cell r="F6" t="str">
            <v xml:space="preserve">Da settembre 2020 (in corso) </v>
          </cell>
        </row>
        <row r="7">
          <cell r="D7" t="str">
            <v>CAP1.PA.LA02</v>
          </cell>
          <cell r="E7" t="str">
            <v>Le PA continuano ad applicare i principi Cloud First &amp; SaaS First e ad acquisire servizi cloud solo se qualificati da AGID, consultando il Catalogo dei servizi Cloud qualificati da AGID per la PA</v>
          </cell>
          <cell r="F7" t="str">
            <v xml:space="preserve">Da settembre 2020 (in corso) </v>
          </cell>
        </row>
        <row r="8">
          <cell r="D8" t="str">
            <v>CAP1.PA.LA03</v>
          </cell>
          <cell r="E8" t="str">
            <v>Le PA dichiarano, all’interno del catalogo di Developers Italia, quali software di titolarità di un’altra PA hanno preso in riuso</v>
          </cell>
          <cell r="F8" t="str">
            <v xml:space="preserve">Da ottobre 2020 (in corso) </v>
          </cell>
        </row>
        <row r="9">
          <cell r="D9" t="str">
            <v>CAP1.PA.LA07</v>
          </cell>
          <cell r="E9" t="str">
            <v>Le PA che sono titolari di software devono apporre una licenza aperta sul software con le modalità indicate nelle Linee guida su acquisizione e riuso di software in ottemperanza degli articoli 68 e 69 del CAD</v>
          </cell>
          <cell r="F9" t="str">
            <v xml:space="preserve">Da settembre 2020 (in corso) </v>
          </cell>
        </row>
        <row r="10">
          <cell r="D10" t="str">
            <v>CAP1.PA.LA17</v>
          </cell>
          <cell r="E10" t="str">
            <v>Le PA avviano il percorso di migrazione verso il cloud consultando il manuale di abilitazione al cloud nell’ambito del relativo programma</v>
          </cell>
          <cell r="F10" t="str">
            <v xml:space="preserve">Da ottobre 2021 (in corso) </v>
          </cell>
        </row>
        <row r="11">
          <cell r="D11" t="str">
            <v>CAP1.PA.LA04</v>
          </cell>
          <cell r="E11" t="str">
            <v>Le PA adeguano le proprie procedure di procurement alle linee guida di AGID sull’acquisizione del software e al CAD (artt. 68 e 69)</v>
          </cell>
          <cell r="F11" t="str">
            <v xml:space="preserve">Entro ottobre 2022 </v>
          </cell>
        </row>
        <row r="12">
          <cell r="D12" t="str">
            <v>CAP1.PA.LA18</v>
          </cell>
          <cell r="E12" t="str">
            <v>Le amministrazioni coinvolte nell’attuazione nazionale del Regolamento sul Single Digital Gateway attivano Web Analytics Italia per tutte le pagine da loro referenziate sul link repository europeo</v>
          </cell>
          <cell r="F12" t="str">
            <v xml:space="preserve">Entro dicembre 2022 </v>
          </cell>
        </row>
        <row r="13">
          <cell r="D13" t="str">
            <v>CAP1.PA.LA19</v>
          </cell>
          <cell r="E13" t="str">
            <v>Almeno i Comuni con una popolazione superiore a 15.000 abitanti, le città metropolitane, le università e istituti di istruzione universitaria pubblici, le regioni e province autonome attivano Web Analytics Italia o un altro strumento di rilevazione delle statistiche di utilizzo dei propri siti web che rispetti adeguatamente le prescrizioni indicate dal GDPR</v>
          </cell>
          <cell r="F13" t="str">
            <v xml:space="preserve">Entro dicembre 2023 </v>
          </cell>
        </row>
        <row r="14">
          <cell r="D14"/>
          <cell r="E14" t="str">
            <v/>
          </cell>
          <cell r="F14" t="str">
            <v xml:space="preserve">OB.1.2 - Migliorare l’esperienza d’uso e l’accessibilità dei servizi </v>
          </cell>
        </row>
        <row r="15">
          <cell r="D15" t="str">
            <v>CAP1.PA.LA14</v>
          </cell>
          <cell r="E15" t="str">
            <v>Le PA comunicano ad AGID, tramite apposito form online, l’uso dei modelli per lo sviluppo web per i propri siti istituzionali</v>
          </cell>
          <cell r="F15" t="str">
            <v xml:space="preserve">Da aprile 2021 (in corso) </v>
          </cell>
        </row>
        <row r="16">
          <cell r="D16" t="str">
            <v>CAP1.PA.LA10</v>
          </cell>
          <cell r="E16" t="str">
            <v>Le PA effettuano test di usabilità e possono comunicare ad AGID, tramite l’applicazione form.agid.gov.it, l’esito dei test di usabilità del proprio sito istituzionale</v>
          </cell>
          <cell r="F16" t="str">
            <v xml:space="preserve">Da gennaio 2022 </v>
          </cell>
        </row>
        <row r="17">
          <cell r="D17" t="str">
            <v>CAP1.PA.LA16</v>
          </cell>
          <cell r="E17" t="str">
            <v>Le PA devono pubblicare gli obiettivi di accessibilità sul proprio sito</v>
          </cell>
          <cell r="F17" t="str">
            <v xml:space="preserve">Entro marzo 2022 </v>
          </cell>
        </row>
        <row r="18">
          <cell r="D18" t="str">
            <v>CAP1.PA.LA20</v>
          </cell>
          <cell r="E18" t="str">
            <v>Le PA pubblicano, entro il 23 settembre 2022, tramite l’applicazione form.agid.gov.it, una dichiarazione di accessibilità per ciascuno dei loro i siti web e APP mobili</v>
          </cell>
          <cell r="F18" t="str">
            <v xml:space="preserve">Entro settembre 2022 </v>
          </cell>
        </row>
        <row r="19">
          <cell r="D19" t="str">
            <v>CAP1.PA.LA21</v>
          </cell>
          <cell r="E19" t="str">
            <v>Le Amministrazioni adeguano i propri siti web rimuovendo, tra gli altri, gli errori relativi a 2 criteri di successo più frequentemente non soddisfatti, come pubblicato sul sito di AGID</v>
          </cell>
          <cell r="F19" t="str">
            <v xml:space="preserve">Entro dicembre 2022 </v>
          </cell>
        </row>
        <row r="20">
          <cell r="D20" t="str">
            <v>CAP1.PA.LA22</v>
          </cell>
          <cell r="E20" t="str">
            <v>Le Amministrazioni adeguano i propri siti web rimuovendo, tra gli altri, gli errori relativi a 2 criteri di successo più frequentemente non soddisfatti, come pubblicato sul sito di AGID</v>
          </cell>
          <cell r="F20" t="str">
            <v xml:space="preserve">Entro dicembre 2023 </v>
          </cell>
        </row>
        <row r="21">
          <cell r="D21" t="str">
            <v>CAP1.PA.LA23</v>
          </cell>
          <cell r="E21" t="str">
            <v>Le Amministrazioni centrali, le Regioni e le province autonome, le città metropolitane e i Comuni sopra i 150.000 abitanti comunicano ad AGID, tramite l’applicazione form.agid.gov.it, l’esito dei test di usabilità del proprio sito istituzionale</v>
          </cell>
          <cell r="F21" t="str">
            <v xml:space="preserve">Entro dicembre 2023 </v>
          </cell>
        </row>
        <row r="22">
          <cell r="D22"/>
          <cell r="E22">
            <v>0</v>
          </cell>
          <cell r="F22" t="str">
            <v xml:space="preserve">OB.1.3 - Piena applicazione del Regolamento Europeo EU 2018/1724 (Single Digital Gateway) </v>
          </cell>
        </row>
        <row r="23">
          <cell r="D23" t="str">
            <v>CAP1.PA.LA24</v>
          </cell>
          <cell r="E23" t="str">
            <v>Le autorità municipali rendono accessibili le informazioni, spiegazioni e istruzioni, di cui agli art. 2, 9 e 10 del Regolamento EU 2018/1724, secondo le specifiche tecniche di implementazione</v>
          </cell>
          <cell r="F23" t="str">
            <v xml:space="preserve">Entro dicembre 2022 </v>
          </cell>
        </row>
        <row r="24">
          <cell r="D24" t="str">
            <v>CAP1.PA.LA25</v>
          </cell>
          <cell r="E24" t="str">
            <v>Le Pubbliche Amministrazioni competenti per i dati necessari all’esecuzione dei procedimenti amministrativi ricompresi nelle procedure di cui all’Allegato II del Regolamento UE 2018/1724, mettono a disposizione dati strutturati ovvero dati non strutturati in formato elettronico secondo ontologie e accessibili tramite API nel rispetto delle specifiche tecniche del Single Digital Gateway. Nel caso di Pubbliche Amministrazioni che rendono disponibili i dati non strutturati, le stesse amministrazioni predispongono la pianificazione di messa a disposizione degli stessi dati in formato strutturato prevedendo il completamento dell’attività entro Dicembre 2025</v>
          </cell>
          <cell r="F24" t="str">
            <v xml:space="preserve">Entro dicembre 2023 </v>
          </cell>
        </row>
        <row r="25">
          <cell r="D25"/>
          <cell r="E25" t="str">
            <v/>
          </cell>
          <cell r="F25" t="str">
            <v>Cosa devono fare le PA Dati</v>
          </cell>
        </row>
        <row r="26">
          <cell r="D26"/>
          <cell r="E26" t="str">
            <v/>
          </cell>
          <cell r="F26" t="str">
            <v xml:space="preserve">OB.2.1 - Favorire la condivisione e il riutilizzo dei dati tra le PA e il riutilizzo da parte di cittadini e imprese   </v>
          </cell>
        </row>
        <row r="27">
          <cell r="D27" t="str">
            <v>CAP2.PA.LA01</v>
          </cell>
          <cell r="E27" t="str">
            <v>Le PA e i gestori di servizi pubblici individuano i dataset di tipo dinamico da rendere disponibili in open data coerenti con quanto previsto dalla Direttiva documentandoli nel catalogo nazionali dei dati aperti</v>
          </cell>
          <cell r="F27" t="str">
            <v xml:space="preserve">Da gennaio 2021 (in corso) </v>
          </cell>
        </row>
        <row r="28">
          <cell r="D28" t="str">
            <v>CAP2.PA.LA02.</v>
          </cell>
          <cell r="E28" t="str">
            <v>Le PA rendono disponibili i dati territoriali attraverso i servizi di cui alla Direttiva 2007/2/EC (INSPIRE)</v>
          </cell>
          <cell r="F28" t="str">
            <v xml:space="preserve">Da gennaio 2021 (in corso) </v>
          </cell>
        </row>
        <row r="29">
          <cell r="D29" t="str">
            <v>CAP2.PA.LA14</v>
          </cell>
          <cell r="E29" t="str">
            <v>Le PA titolari di banche di dati di interesse nazionale avviano l’adeguamento al modello di interoperabilità e ai modelli di riferimento di dati nazionali ed europei delle basi di dati della PA e le documentano nel relativo catalogo delle API</v>
          </cell>
          <cell r="F29" t="str">
            <v xml:space="preserve">Da dicembre 2021 </v>
          </cell>
        </row>
        <row r="30">
          <cell r="D30" t="str">
            <v>CAP2.PA.LA05</v>
          </cell>
          <cell r="E30" t="str">
            <v>Le PA documentano le API coerenti con il modello di interoperabilità nei relativi cataloghi di riferimento nazionali</v>
          </cell>
          <cell r="F30" t="str">
            <v xml:space="preserve">Da gennaio 2022 </v>
          </cell>
        </row>
        <row r="31">
          <cell r="D31"/>
          <cell r="E31" t="str">
            <v/>
          </cell>
          <cell r="F31" t="str">
            <v xml:space="preserve">OB.2.2 - Aumentare la qualità dei dati e dei metadati </v>
          </cell>
        </row>
        <row r="32">
          <cell r="D32" t="str">
            <v>CAP2.PA.LA06</v>
          </cell>
          <cell r="E32" t="str">
            <v>Le PA adeguano i metadati relativi ai dati geografici all’ultima versione delle specifiche nazionali e documentano i propri dataset nel catalogo nazionale geodati.gov.it</v>
          </cell>
          <cell r="F32" t="str">
            <v xml:space="preserve">Da gennaio 2021 (in corso) </v>
          </cell>
        </row>
        <row r="33">
          <cell r="D33" t="str">
            <v>CAP2.PA.LA07</v>
          </cell>
          <cell r="E33" t="str">
            <v>Le PA adeguano i metadati relativi ai dati non geografici alle specifiche nazionali e documentano i propri dataset nel catalogo nazionale dati.gov.it</v>
          </cell>
          <cell r="F33" t="str">
            <v xml:space="preserve">Da gennaio 2021 (in corso) </v>
          </cell>
        </row>
        <row r="34">
          <cell r="D34" t="str">
            <v>CAP2.PA.LA08</v>
          </cell>
          <cell r="E34" t="str">
            <v>Le PA pubblicano i metadati relativi ai propri dati di tipo aperto attraverso il catalogo nazionale dei dati aperti dati.gov.it</v>
          </cell>
          <cell r="F34" t="str">
            <v xml:space="preserve">Da gennaio 2021 (in corso) </v>
          </cell>
        </row>
        <row r="35">
          <cell r="D35" t="str">
            <v>CAP2.PA.LA15</v>
          </cell>
          <cell r="E35" t="str">
            <v>Le PA pubblicano i loro dati aperti tramite API nel catalogo PDND e le documentano anche secondo i riferimenti contenuti nel National Data Catalog per l’interoperabilità semantica</v>
          </cell>
          <cell r="F35" t="str">
            <v xml:space="preserve">Da dicembre 2022 </v>
          </cell>
        </row>
        <row r="36">
          <cell r="D36"/>
          <cell r="E36" t="str">
            <v/>
          </cell>
          <cell r="F36" t="str">
            <v xml:space="preserve">OB.2.3 - Aumentare la consapevolezza sulle politiche di valorizzazione del patrimonio informativo pubblico e su una moderna economia dei dati </v>
          </cell>
        </row>
        <row r="37">
          <cell r="D37" t="str">
            <v>CAP2.PA.LA09</v>
          </cell>
          <cell r="E37" t="str">
            <v>Le PA adottano la licenza aperta CC BY 4.0, documentandola esplicitamente come metadato</v>
          </cell>
          <cell r="F37" t="str">
            <v xml:space="preserve">Da gennaio 2021 (in corso) </v>
          </cell>
        </row>
        <row r="38">
          <cell r="D38" t="str">
            <v>CAP2.PA.LA11</v>
          </cell>
          <cell r="E38" t="str">
            <v>Le PA possono, in funzione delle proprie necessità, partecipare a interventi di formazione e sensibilizzazione sulle politiche open data</v>
          </cell>
          <cell r="F38" t="str">
            <v xml:space="preserve">Da settembre 2021 (in corso) </v>
          </cell>
        </row>
        <row r="39">
          <cell r="D39" t="str">
            <v>CAP2.PA.LA16</v>
          </cell>
          <cell r="E39" t="str">
            <v>Le PA attuano le linee guida contenenti regole tecniche per l’attuazione della norma di recepimento della Direttiva (EU) 2019/1024 definite da AGID anche per l’eventuale monitoraggio del riutilizzo dei dati aperti sulla base di quanto previsto nella Direttiva stessa</v>
          </cell>
          <cell r="F39" t="str">
            <v xml:space="preserve">Da gennaio 2023 </v>
          </cell>
        </row>
        <row r="40">
          <cell r="E40" t="str">
            <v/>
          </cell>
          <cell r="F40">
            <v>0</v>
          </cell>
        </row>
        <row r="41">
          <cell r="D41"/>
          <cell r="E41" t="str">
            <v/>
          </cell>
          <cell r="F41" t="str">
            <v xml:space="preserve">Cosa devono fare le PA piattaforme  </v>
          </cell>
        </row>
        <row r="42">
          <cell r="D42"/>
          <cell r="E42" t="str">
            <v/>
          </cell>
          <cell r="F42" t="str">
            <v xml:space="preserve">OB.3.1 - Favorire l’evoluzione delle piattaforme esistenti </v>
          </cell>
        </row>
        <row r="43">
          <cell r="D43" t="str">
            <v>CAP3.PA.LA01</v>
          </cell>
          <cell r="E43" t="str">
            <v>Le PA che intendono aderire a NoiPA esprimono manifestazione di interesse e inviano richiesta di adesione</v>
          </cell>
          <cell r="F43" t="str">
            <v xml:space="preserve">Da ottobre 2020 (in corso) </v>
          </cell>
        </row>
        <row r="44">
          <cell r="D44" t="str">
            <v>CAP3.PA.LA03</v>
          </cell>
          <cell r="E44" t="str">
            <v>Le strutture sanitarie pubbliche e private accreditate continuano ad alimentare il FSE con dati e documenti sanitari</v>
          </cell>
          <cell r="F44" t="str">
            <v xml:space="preserve">Da gennaio 2021 (in corso) </v>
          </cell>
        </row>
        <row r="45">
          <cell r="D45" t="str">
            <v>CAP3.PA.LA04</v>
          </cell>
          <cell r="E45" t="str">
            <v>Le PA interessate compilano il questionario per la raccolta delle informazioni di assessment per l’adesione a NoiPA</v>
          </cell>
          <cell r="F45" t="str">
            <v xml:space="preserve">Da gennaio 2021 (in corso) </v>
          </cell>
        </row>
        <row r="46">
          <cell r="D46"/>
          <cell r="E46" t="str">
            <v/>
          </cell>
          <cell r="F46" t="str">
            <v xml:space="preserve">OB.3.2 - Aumentare il grado di adozione delle piattaforme abilitanti esistenti da parte delle pubbliche amministrazioni </v>
          </cell>
        </row>
        <row r="47">
          <cell r="D47" t="str">
            <v>CAP3.PA.LA07</v>
          </cell>
          <cell r="E47" t="str">
            <v>Le PA e i gestori di pubblici servizi proseguono il percorso di adesione a SPID e CIE e dismettono le altre modalità di autenticazione associate ai propri servizi online</v>
          </cell>
          <cell r="F47" t="str">
            <v xml:space="preserve">Da settembre 2020 (in corso) </v>
          </cell>
        </row>
        <row r="48">
          <cell r="D48" t="str">
            <v>CAP3.PA.LA11</v>
          </cell>
          <cell r="E48" t="str">
            <v>Le istituzioni scolastiche, in funzione delle proprie necessità, possono aderire a SIOPE+</v>
          </cell>
          <cell r="F48" t="str">
            <v xml:space="preserve">Da luglio 2021 (in corso) </v>
          </cell>
        </row>
        <row r="49">
          <cell r="D49" t="str">
            <v>CAP3.PA.LA12</v>
          </cell>
          <cell r="E49" t="str">
            <v>Le PA e i gestori di pubblici servizi interessati cessano il rilascio di credenziali proprietarie a cittadini dotabili di SPID e/o CIE</v>
          </cell>
          <cell r="F49" t="str">
            <v xml:space="preserve">Da ottobre 2021 (in corso) </v>
          </cell>
        </row>
        <row r="50">
          <cell r="D50" t="str">
            <v>CAP3.PA.LA13</v>
          </cell>
          <cell r="E50" t="str">
            <v>Le PA e i gestori di pubblici servizi interessati adottano lo SPID e la CIE by default: le nuove applicazioni devono nascere SPID e CIE only a meno che non ci siano vincoli normativi o tecnologici, se dedicate a soggetti dotabili di SPID o CIE</v>
          </cell>
          <cell r="F50" t="str">
            <v xml:space="preserve">Da ottobre 2021 (in corso) </v>
          </cell>
        </row>
        <row r="51">
          <cell r="D51" t="str">
            <v>CAP3.PA.LA14</v>
          </cell>
          <cell r="E51" t="str">
            <v>I Comuni subentrano in ANPR</v>
          </cell>
          <cell r="F51" t="str">
            <v xml:space="preserve">●  Entro dicembre 2021 </v>
          </cell>
        </row>
        <row r="52">
          <cell r="D52" t="str">
            <v>CAP3.PA.LA20</v>
          </cell>
          <cell r="E52" t="str">
            <v>Le PA devono adeguarsi alle evoluzioni previste dall’ecosistema SPID (tra cui OpenID connect, servizi per i minori e gestione degli attributi qualificati)</v>
          </cell>
          <cell r="F52" t="str">
            <v xml:space="preserve">Da gennaio 2022 </v>
          </cell>
        </row>
        <row r="53">
          <cell r="D53" t="str">
            <v>CAP3.PA.LA21</v>
          </cell>
          <cell r="E53" t="str">
            <v>Le PA aderenti a pagoPA e App IO assicurano per entrambe le piattaforme l’attivazione di nuovi servizi in linea con i target sopra descritti e secondo le modalità attuative definite nell’ambito del Piano Nazionale di Ripresa e Resilienza (PNRR)</v>
          </cell>
          <cell r="F53" t="str">
            <v xml:space="preserve">Entro dicembre 2023 </v>
          </cell>
        </row>
        <row r="54">
          <cell r="D54"/>
          <cell r="E54" t="str">
            <v/>
          </cell>
          <cell r="F54" t="str">
            <v xml:space="preserve">OB.3.3 - Incrementare il numero di piattaforme per le amministrazioni ed i cittadini </v>
          </cell>
        </row>
        <row r="55">
          <cell r="D55" t="str">
            <v>CAP3.PA.LA18</v>
          </cell>
          <cell r="E55" t="str">
            <v>Le PA si integrano con le API INAD per l’acquisizione dei domicili digitali dei soggetti in essa presenti</v>
          </cell>
          <cell r="F55" t="str">
            <v xml:space="preserve">Da febbraio 2022 </v>
          </cell>
        </row>
        <row r="56">
          <cell r="D56" t="str">
            <v>CAP3.PA.LA22</v>
          </cell>
          <cell r="E56" t="str">
            <v>Le PA centrali e i Comuni, in linea con i target sopra descritti e secondo la roadmap di attuazione prevista dal Piano Nazionale di Ripresa e Resilienza (PNRR), dovranno integrarsi alla Piattaforma Notifiche Digitali</v>
          </cell>
          <cell r="F56" t="str">
            <v xml:space="preserve">Entro dicembre 2023 </v>
          </cell>
        </row>
        <row r="57">
          <cell r="D57" t="str">
            <v>CAP3.PA.LA23</v>
          </cell>
          <cell r="E57" t="str">
            <v>Le PA in perimetro, secondo la roadmap di attuazione prevista dal Piano Nazionale di Ripresa e Resilienza (PNRR), dovranno integrare 90 API nella Piattaforma Digitale Nazionale Dati</v>
          </cell>
          <cell r="F57" t="str">
            <v xml:space="preserve">Entro dicembre 2023 </v>
          </cell>
        </row>
        <row r="58">
          <cell r="E58" t="str">
            <v/>
          </cell>
          <cell r="F58">
            <v>0</v>
          </cell>
        </row>
        <row r="59">
          <cell r="D59"/>
          <cell r="E59" t="str">
            <v/>
          </cell>
          <cell r="F59" t="str">
            <v>Cosa devono fare le PA Infrastrutture</v>
          </cell>
        </row>
        <row r="60">
          <cell r="D60"/>
          <cell r="E60" t="str">
            <v/>
          </cell>
          <cell r="F60" t="str">
            <v xml:space="preserve">OB.4.1 - Migliorare la qualità dei servizi digitali erogati dalle amministrazioni locali migrandone gli applicativi on-premise (data center Gruppo B) verso infrastrutture e servizi cloud qualificati </v>
          </cell>
        </row>
        <row r="61">
          <cell r="D61" t="str">
            <v>CAP4.PA.LA11</v>
          </cell>
          <cell r="E61" t="str">
            <v>Le PAL proprietarie di data center di gruppo B richiedono l’autorizzazione ad AGID per le spese in materia di data center nelle modalità stabilite dalla Circolare AGID 1/2019 e prevedono in tali contratti, qualora autorizzati, una durata massima coerente con i tempi strettamente necessari a completare il percorso di migrazione previsti nei propri piani di migrazione</v>
          </cell>
          <cell r="F61" t="str">
            <v xml:space="preserve">Da settembre 2020 (in corso) </v>
          </cell>
        </row>
        <row r="62">
          <cell r="D62" t="str">
            <v>CAP4.PA.LA12</v>
          </cell>
          <cell r="E62" t="str">
            <v>Le PAL proprietarie di data center classificati da AGID nel gruppo A continuano a gestire e manutenere tali data center</v>
          </cell>
          <cell r="F62" t="str">
            <v xml:space="preserve">Da settembre 2020 (in corso) </v>
          </cell>
        </row>
        <row r="63">
          <cell r="D63" t="str">
            <v>CAP4.PA.LA13</v>
          </cell>
          <cell r="E63" t="str">
            <v>Le PAL trasmettono all’Agenzia per la cybersicurezza nazionale l’elenco e la classificazione dei dati e dei servizi digitali come indicato nel Regolamento</v>
          </cell>
          <cell r="F63" t="str">
            <v xml:space="preserve">Entro giugno 2022 (o altro termine indicato nel Regolamento) </v>
          </cell>
        </row>
        <row r="64">
          <cell r="D64" t="str">
            <v>CAP4.PA.LA14</v>
          </cell>
          <cell r="E64" t="str">
            <v>Le PAL aggiornano l’elenco e la classificazione dei dati e dei servizi digitali in presenza di dati e servizi ulteriori rispetto a quelli già oggetto di conferimento e classificazione come indicato nel Regolamento</v>
          </cell>
          <cell r="F64" t="str">
            <v xml:space="preserve">Da luglio 2022 (o altro termine indicato nel Regolamento) </v>
          </cell>
        </row>
        <row r="65">
          <cell r="D65" t="str">
            <v>CAP4.PA.LA15</v>
          </cell>
          <cell r="E65" t="str">
            <v>Le PAL con data center di tipo “A” adeguano tali infrastrutture ai livelli minimi di sicurezza, capacità elaborativa e di affidabilità e all’aggiornamento dei livelli minimi di sicurezza, capacità elaborativa e di affidabilità che le infrastrutture devono rispettare per trattare i dati e i servizi digitali classificati come ordinari, critici e strategici come indicato nel Regolamento</v>
          </cell>
          <cell r="F65" t="str">
            <v xml:space="preserve">Entro gennaio 2023 (o altro termine indicato nel Regolamento) </v>
          </cell>
        </row>
        <row r="66">
          <cell r="D66" t="str">
            <v>CAP4.PA.LA16</v>
          </cell>
          <cell r="E66" t="str">
            <v>Le PAL con obbligo di migrazione verso il cloud trasmettono al DTD e all’AGID i piani di migrazione mediante una piattaforma dedicata messa a disposizione dal DTD come indicato nel Regolamento</v>
          </cell>
          <cell r="F66" t="str">
            <v xml:space="preserve">Entro febbraio 2023 (o altro termine indicato nel Regolamento) </v>
          </cell>
        </row>
        <row r="67">
          <cell r="D67"/>
          <cell r="E67" t="str">
            <v/>
          </cell>
          <cell r="F67" t="str">
            <v xml:space="preserve">OB.4.2 - Migliorare la qualità e la sicurezza dei servizi digitali erogati dalle amministrazioni centrali migrandone gli applicativi on-premise (Data Center Gruppo B) verso infrastrutture e servizi cloud qualificati (incluso PSN) </v>
          </cell>
        </row>
        <row r="68">
          <cell r="D68" t="str">
            <v>CAP4.PA.LA17</v>
          </cell>
          <cell r="E68" t="str">
            <v>Le PAC proprietarie di data center di gruppo B richiedono l’autorizzazione ad AGID per le spese in materia di data center nelle modalità stabilite dalla Circolare AGID 1/2019 e prevedono in tali contratti, qualora autorizzati, una durata massima coerente con i tempi strettamente necessari a completare il percorso di migrazione previsti nei propri piani di migrazione</v>
          </cell>
          <cell r="F68" t="str">
            <v xml:space="preserve">Da settembre 2020 (in corso) </v>
          </cell>
        </row>
        <row r="69">
          <cell r="D69" t="str">
            <v>CAP4.PA.LA18</v>
          </cell>
          <cell r="E69" t="str">
            <v>Le PAC proprietarie di data center classificati da AGID nel gruppo A continuano a gestire e manutenere tali data center</v>
          </cell>
          <cell r="F69" t="str">
            <v xml:space="preserve">Da settembre 2020 (in corso) </v>
          </cell>
        </row>
        <row r="70">
          <cell r="D70" t="str">
            <v>CAP4.PA.LA19</v>
          </cell>
          <cell r="E70" t="str">
            <v>Le PAC trasmettono all’Agenzia per la cybersicurezza nazionale l’elenco e la classificazione dei dati e dei servizi digitali come indicato nel Regolamento</v>
          </cell>
          <cell r="F70" t="str">
            <v xml:space="preserve">Entro giugno 2022 (o altro termine indicato nel Regolamento) </v>
          </cell>
        </row>
        <row r="71">
          <cell r="D71" t="str">
            <v>CAP4.PA.LA20</v>
          </cell>
          <cell r="E71" t="str">
            <v>Le PAC aggiornano l’elenco e la classificazione dei dati e dei servizi digitali in presenza di dati e servizi ulteriori rispetto a quelli già oggetto di conferimento e classificazione come indicato nel Regolamento</v>
          </cell>
          <cell r="F71" t="str">
            <v xml:space="preserve">Da luglio 2022 (o altro termine indicato nel Regolamento) </v>
          </cell>
        </row>
        <row r="72">
          <cell r="D72" t="str">
            <v>CAP4.PA.LA21</v>
          </cell>
          <cell r="E72" t="str">
            <v>Le PAC con data center di tipo “A” adeguano tali infrastrutture ai livelli minimi di sicurezza, capacità elaborativa e di affidabilità e all’aggiornamento dei livelli minimi di sicurezza, capacità elaborativa e di affidabilità che le infrastrutture devono rispettare per trattare i dati e i servizi digitali classificati come ordinari, critici e strategici come indicato nel Regolamento</v>
          </cell>
          <cell r="F72" t="str">
            <v xml:space="preserve">Entro gennaio 2023 (o altro termine indicato nel Regolamento) </v>
          </cell>
        </row>
        <row r="73">
          <cell r="D73" t="str">
            <v>CAP4.PA.LA22</v>
          </cell>
          <cell r="E73" t="str">
            <v>Le PAC con obbligo di migrazione verso il cloud trasmettono al DTD e all’AGID i relativi piani di migrazione mediante una piattaforma dedicata messa a disposizione dal DTD come indicato nel Regolamento</v>
          </cell>
          <cell r="F73" t="str">
            <v xml:space="preserve">Entro febbraio 2023 (o altro termine indicato nel Regolamento) </v>
          </cell>
        </row>
        <row r="74">
          <cell r="D74"/>
          <cell r="E74" t="str">
            <v/>
          </cell>
          <cell r="F74" t="str">
            <v xml:space="preserve">OB.4.3 - Migliorare l’offerta di servizi di connettività per le PA </v>
          </cell>
        </row>
        <row r="75">
          <cell r="D75" t="str">
            <v>CAP4.PA.LA09</v>
          </cell>
          <cell r="E75" t="str">
            <v>Le PAL si approvvigionano sul nuovo catalogo MEPA per le necessità di connettività non riscontrabili nei contratti SPC</v>
          </cell>
          <cell r="F75" t="str">
            <v xml:space="preserve">Da ottobre 2020 (in corso) </v>
          </cell>
        </row>
        <row r="76">
          <cell r="D76" t="str">
            <v>CAP4.PA.LA23</v>
          </cell>
          <cell r="E76" t="str">
            <v>Le PA possono acquistare i servizi della nuova gara di connettività SPC</v>
          </cell>
          <cell r="F76" t="str">
            <v xml:space="preserve">Da maggio 2023 </v>
          </cell>
        </row>
        <row r="77">
          <cell r="D77"/>
          <cell r="E77" t="str">
            <v/>
          </cell>
          <cell r="F77" t="str">
            <v>Cosa devono fare le PA  interoperabilita</v>
          </cell>
        </row>
        <row r="78">
          <cell r="D78"/>
          <cell r="E78" t="str">
            <v/>
          </cell>
          <cell r="F78" t="str">
            <v xml:space="preserve">OB.5.1 - Favorire l’applicazione della Linea guida sul Modello di Interoperabilità da parte degli erogatori di API  </v>
          </cell>
        </row>
        <row r="79">
          <cell r="D79" t="str">
            <v>CAP5.PA.LA01</v>
          </cell>
          <cell r="E79" t="str">
            <v>Le PA prendono visione della Linea di indirizzo sull’interoperabilità tecnica per la PA e programmano le azioni per trasformare i servizi per l’interazione con altre PA implementando API conformi</v>
          </cell>
          <cell r="F79" t="str">
            <v xml:space="preserve">Da settembre 2020 (in corso) </v>
          </cell>
        </row>
        <row r="80">
          <cell r="D80" t="str">
            <v>CAP5.PA.LA02</v>
          </cell>
          <cell r="E80" t="str">
            <v>Le PA adottano la Linea guida sul Modello di Interoperabilità per la PA realizzando API per l’interazione con altre PA e/o soggetti privati</v>
          </cell>
          <cell r="F80" t="str">
            <v xml:space="preserve">Da gennaio 2022 </v>
          </cell>
        </row>
        <row r="81">
          <cell r="D81"/>
          <cell r="E81" t="str">
            <v/>
          </cell>
          <cell r="F81" t="str">
            <v xml:space="preserve">OB.5.2 - Adottare API conformi al Modello di Interoperabilità </v>
          </cell>
        </row>
        <row r="82">
          <cell r="D82" t="str">
            <v>CAP5.PA.LA03</v>
          </cell>
          <cell r="E82" t="str">
            <v>Le PA popolano gli strumenti su developers.italia.it con i servizi che hanno reso conformi alla Linea di indirizzo sull’interoperabilità tecnica</v>
          </cell>
          <cell r="F82" t="str">
            <v xml:space="preserve">Da settembre 2020 (in corso) </v>
          </cell>
        </row>
        <row r="83">
          <cell r="D83" t="str">
            <v>CAP5.PA.LA07</v>
          </cell>
          <cell r="E83" t="str">
            <v>Le PA che hanno riportato su Developers Italia le proprie API provvedono al porting sul Catalogo delle API della Piattaforma Digitale Nazionale Dati</v>
          </cell>
          <cell r="F83" t="str">
            <v xml:space="preserve">Da dicembre 2022 </v>
          </cell>
        </row>
        <row r="84">
          <cell r="D84" t="str">
            <v>CAP5.PA.LA04</v>
          </cell>
          <cell r="E84" t="str">
            <v>Le PA popolano il Catalogo con le API conformi alla Linea guida sul Modello di Interoperabilità per la PA</v>
          </cell>
          <cell r="F84" t="str">
            <v xml:space="preserve">Da gennaio 2023 </v>
          </cell>
        </row>
        <row r="85">
          <cell r="D85" t="str">
            <v>CAP5.PA.LA05</v>
          </cell>
          <cell r="E85" t="str">
            <v>Le PA utilizzano le API presenti sul Catalogo</v>
          </cell>
          <cell r="F85" t="str">
            <v xml:space="preserve">Da gennaio 2023 </v>
          </cell>
        </row>
        <row r="86">
          <cell r="D86"/>
          <cell r="E86">
            <v>0</v>
          </cell>
          <cell r="F86" t="str">
            <v xml:space="preserve">OB.5.3 - Modelli e regole per l’erogazione integrata di servizi interoperabili </v>
          </cell>
        </row>
        <row r="87">
          <cell r="D87" t="str">
            <v>CAP5.PA.LA08</v>
          </cell>
          <cell r="E87" t="str">
            <v>Le PA evidenziano le esigenze che non trovano riscontro nella Linea guida e partecipano alla definizione di pattern e profili di interoperabilità per l’aggiornamento delle stesse</v>
          </cell>
          <cell r="F87" t="str">
            <v xml:space="preserve">Da febbraio 2022 </v>
          </cell>
        </row>
        <row r="88">
          <cell r="D88"/>
          <cell r="E88" t="str">
            <v/>
          </cell>
          <cell r="F88" t="str">
            <v>Cosa devono fare le PA sicurezza</v>
          </cell>
        </row>
        <row r="89">
          <cell r="D89"/>
          <cell r="E89" t="str">
            <v/>
          </cell>
          <cell r="F89" t="str">
            <v xml:space="preserve">OB.6.1 - Aumentare la consapevolezza del rischio cyber (Cyber Security Awareness) nelle PA </v>
          </cell>
        </row>
        <row r="90">
          <cell r="D90" t="str">
            <v>CAP6.PA.LA01</v>
          </cell>
          <cell r="E90" t="str">
            <v>Le PA nei procedimenti di acquisizione di beni e servizi ICT devono far riferimento alle Linee guida sulla sicurezza nel procurement ICT</v>
          </cell>
          <cell r="F90" t="str">
            <v xml:space="preserve">Da settembre 2020 (in corso) </v>
          </cell>
        </row>
        <row r="91">
          <cell r="D91" t="str">
            <v>CAP6.PA.LA04</v>
          </cell>
          <cell r="E91" t="str">
            <v>Le PA, in funzione delle proprie necessità, possono utilizzare il tool di Cyber Risk Self Assessment per l’analisi del rischio e la redazione del Piano dei trattamenti</v>
          </cell>
          <cell r="F91" t="str">
            <v xml:space="preserve">Da settembre 2020 (in corso) </v>
          </cell>
        </row>
        <row r="92">
          <cell r="D92" t="str">
            <v>CAP6.PA.LA02</v>
          </cell>
          <cell r="E92" t="str">
            <v>Le PA devono fare riferimento al documento tecnico Cipher Suite protocolli TLS minimi per la comunicazione tra le PA e verso i cittadini</v>
          </cell>
          <cell r="F92" t="str">
            <v xml:space="preserve">Da novembre 2020 (in corso) </v>
          </cell>
        </row>
        <row r="93">
          <cell r="D93" t="str">
            <v>CAP6.PA.LA05</v>
          </cell>
          <cell r="E93" t="str">
            <v>Le PA possono definire, in funzione delle proprie necessità, all’interno dei piani di formazione del personale, interventi sulle tematiche di Cyber Security Awareness</v>
          </cell>
          <cell r="F93" t="str">
            <v xml:space="preserve">Entro dicembre 2022 </v>
          </cell>
        </row>
        <row r="94">
          <cell r="D94" t="str">
            <v>CAP6.PA.LA03</v>
          </cell>
          <cell r="E94" t="str">
            <v>Le PA che intendono istituire i CERT di prossimità devono far riferimento alle Linee guida per lo sviluppo e la definizione del modello di riferimento per i CERT di prossimità</v>
          </cell>
          <cell r="F94" t="str">
            <v xml:space="preserve">Da gennaio 2023 </v>
          </cell>
        </row>
        <row r="95">
          <cell r="D95" t="str">
            <v>CAP6.PA.LA06</v>
          </cell>
          <cell r="E95" t="str">
            <v>Le PA si adeguano alle Misure minime di sicurezza ICT per le pubbliche amministrazioni aggiornate</v>
          </cell>
          <cell r="F95" t="str">
            <v xml:space="preserve">Entro dicembre 2023 </v>
          </cell>
        </row>
        <row r="96">
          <cell r="D96"/>
          <cell r="E96" t="str">
            <v/>
          </cell>
          <cell r="F96" t="str">
            <v xml:space="preserve">OB.6.2 - Aumentare il livello di sicurezza informatica dei portali istituzionali della Pubblica Amministrazione </v>
          </cell>
        </row>
        <row r="97">
          <cell r="D97" t="str">
            <v>CAP6.PA.LA07</v>
          </cell>
          <cell r="E97" t="str">
            <v>Le PA devono consultare la piattaforma Infosec aggiornata per rilevare le vulnerabilità (CVE) dei propri asset</v>
          </cell>
          <cell r="F97" t="str">
            <v xml:space="preserve">Da dicembre 2021 </v>
          </cell>
        </row>
        <row r="98">
          <cell r="D98" t="str">
            <v>CAP6.PA.LA08</v>
          </cell>
          <cell r="E98" t="str">
            <v>Le PA devono mantenere costantemente aggiornati i propri portali istituzionali e applicare le correzioni alle vulnerabilità</v>
          </cell>
          <cell r="F98" t="str">
            <v xml:space="preserve">Da dicembre 2021 </v>
          </cell>
        </row>
        <row r="99">
          <cell r="D99" t="str">
            <v>CAP6.PA.LA09</v>
          </cell>
          <cell r="E99" t="str">
            <v>Le PA, in funzione delle proprie necessità, possono utilizzare il tool di self assessment per il controllo del protocollo HTTPS e la versione del CMS messo a disposizione da AGID</v>
          </cell>
          <cell r="F99" t="str">
            <v xml:space="preserve">Da dicembre 2021 </v>
          </cell>
        </row>
        <row r="100">
          <cell r="D100" t="str">
            <v>CAP6.PA.LA10</v>
          </cell>
          <cell r="E100" t="str">
            <v>Le Amministrazioni centrali, relativamente ai propri portali istituzionali, devono fare riferimento per la configurazione del protocollo HTTPS all’OWASP Transport Layer Protection Cheat Sheet e alle Raccomandazioni AGID TLS e Cipher Suite e mantenere aggiornate le versioni dei CMS</v>
          </cell>
          <cell r="F100" t="str">
            <v xml:space="preserve">Entro giugno 2022 </v>
          </cell>
        </row>
        <row r="101">
          <cell r="D101" t="str">
            <v>CAP6.PA.LA11</v>
          </cell>
          <cell r="E101" t="str">
            <v>Le Regioni e le Città Metropolitane, relativamente ai propri portali istituzionali, devono fare riferimento per la configurazione del protocollo HTTPS all’OWASP Transport Layer Protection Cheat Sheet e alle Raccomandazioni AGID TLS e Cipher Suite e mantenere aggiornate le versioni dei CMS</v>
          </cell>
          <cell r="F101" t="str">
            <v xml:space="preserve">Entro giugno 2022 </v>
          </cell>
        </row>
        <row r="102">
          <cell r="D102" t="str">
            <v>CAP6.PA.LA12</v>
          </cell>
          <cell r="E102" t="str">
            <v>Le ASL e le restanti Pubbliche Amministrazioni, relativamente ai propri portali istituzionali, devono fare riferimento per la configurazione del protocollo HTTPS all’OWASP Transport Layer Protection Cheat Sheet e alle Raccomandazioni AGID TLS e Cipher Suite e mantenere aggiornate le versioni dei CMS</v>
          </cell>
          <cell r="F102" t="str">
            <v xml:space="preserve">Entro giugno 2022 </v>
          </cell>
        </row>
        <row r="103">
          <cell r="D103"/>
          <cell r="E103" t="str">
            <v/>
          </cell>
          <cell r="F103" t="str">
            <v>Cosa devono fare le PA  La governance 7. Le leve per l’innovazione</v>
          </cell>
        </row>
        <row r="104">
          <cell r="D104"/>
          <cell r="E104" t="str">
            <v/>
          </cell>
          <cell r="F104" t="str">
            <v xml:space="preserve">OB 7.1 - Rafforzare le leve per l’innovazione delle PA e dei territori </v>
          </cell>
        </row>
        <row r="105">
          <cell r="D105" t="str">
            <v>CAP7.PA.LA07</v>
          </cell>
          <cell r="E105" t="str">
            <v>Le PA, nell’ambito della pianificazione per l’attuazione della propria strategia digitale, valutano gli strumenti di procurement disponibili</v>
          </cell>
          <cell r="F105" t="str">
            <v xml:space="preserve">Da dicembre 2020 (in corso) </v>
          </cell>
        </row>
        <row r="106">
          <cell r="D106" t="str">
            <v>CAP7.PA.LA08</v>
          </cell>
          <cell r="E106" t="str">
            <v>Le PA che aderiscono alle Gare strategiche forniscono al Comitato strategico per la governance delle Gare strategiche le misure degli indicatori generali</v>
          </cell>
          <cell r="F106" t="str">
            <v xml:space="preserve">Da gennaio 2022 </v>
          </cell>
        </row>
        <row r="107">
          <cell r="D107" t="str">
            <v>CAP7.PA.LA03</v>
          </cell>
          <cell r="E107" t="str">
            <v>Ciascuna PAL coinvolta nel programma Smarter Italy in base a specifico accordo di collaborazione partecipa alla selezione delle proposte di mercato e avvia la sperimentazione delle proposte vincitrici nel settore Smart mobility</v>
          </cell>
          <cell r="F107" t="str">
            <v xml:space="preserve">Entro giugno 2022 </v>
          </cell>
        </row>
        <row r="108">
          <cell r="D108" t="str">
            <v>CAP7.PA.LA09</v>
          </cell>
          <cell r="E108" t="str">
            <v>Le PA, che ne hanno necessità, programmano i fabbisogni di innovazione, beni e servizi innovativi per l’anno 2023</v>
          </cell>
          <cell r="F108" t="str">
            <v xml:space="preserve">Entro ottobre 2022 </v>
          </cell>
        </row>
        <row r="109">
          <cell r="D109" t="str">
            <v>CAP7.PA.LA05</v>
          </cell>
          <cell r="E109" t="str">
            <v>Le PAL coinvolte nel programma Smarter Italy partecipano allo sviluppo delle linee di azione applicate a: Wellbeing, Cultural heritage, Ambiente</v>
          </cell>
          <cell r="F109" t="str">
            <v xml:space="preserve">Entro dicembre 2022 </v>
          </cell>
        </row>
        <row r="110">
          <cell r="D110" t="str">
            <v>CAP7.PA.LA06</v>
          </cell>
          <cell r="E110" t="str">
            <v>Le PAL coinvolte supportano la realizzazione dei progetti per Cultural heritage, ambiente, infrastrutture e formazione per la diffusione dei servizi digitali verso i cittadini</v>
          </cell>
          <cell r="F110" t="str">
            <v xml:space="preserve">Entro dicembre 2022 </v>
          </cell>
        </row>
        <row r="111">
          <cell r="D111" t="str">
            <v>CAP7.PA.LA10</v>
          </cell>
          <cell r="E111" t="str">
            <v>Le PA, che ne hanno necessità, programmano i fabbisogni di innovazione, beni e servizi innovativi per l’anno 2024</v>
          </cell>
          <cell r="F111" t="str">
            <v xml:space="preserve">Entro ottobre 2023 </v>
          </cell>
        </row>
        <row r="112">
          <cell r="D112" t="str">
            <v>CAP7.PA.LA11</v>
          </cell>
          <cell r="E112" t="str">
            <v>Almeno una PA pilota aggiudica un appalto secondo la procedura del Partenariato per l’innovazione, utilizzando piattaforme telematiche interoperabili</v>
          </cell>
          <cell r="F112" t="str">
            <v xml:space="preserve">Entro dicembre 2023 </v>
          </cell>
        </row>
        <row r="113">
          <cell r="D113"/>
          <cell r="E113" t="str">
            <v/>
          </cell>
          <cell r="F113" t="str">
            <v xml:space="preserve">OB.7.2 - Rafforzare le competenze digitali per la PA e per il Paese e favorire l’inclusione digitale  </v>
          </cell>
        </row>
        <row r="114">
          <cell r="D114" t="str">
            <v>CAP7.PA.LA12</v>
          </cell>
          <cell r="E114" t="str">
            <v>Le PA, in funzione delle proprie necessità, partecipano alle iniziative pilota, alle iniziative di sensibilizzazione e a quelle di formazione di base e specialistica previste dal Piano triennale e in linea con il Piano strategico nazionale per le competenze digitali</v>
          </cell>
          <cell r="F114" t="str">
            <v xml:space="preserve">Da gennaio 2021 (in corso) </v>
          </cell>
        </row>
        <row r="115">
          <cell r="D115" t="str">
            <v>CAP7.PA.LA13</v>
          </cell>
          <cell r="E115" t="str">
            <v>Le PA, in funzione delle proprie necessità, partecipano alle attività di formazione “Monitoraggio dei contratti ICT” secondo le indicazioni fornite da AGID</v>
          </cell>
          <cell r="F115" t="str">
            <v xml:space="preserve">Da settembre 2021 (in corso) </v>
          </cell>
        </row>
        <row r="116">
          <cell r="D116" t="str">
            <v>CAP7.PA.LA14</v>
          </cell>
          <cell r="E116" t="str">
            <v>Le PA, in funzione delle proprie necessità, partecipano alle iniziative per lo sviluppo delle competenze digitali dei cittadini previste dal PNRR e in linea con il Piano operativo della Strategia Nazionale per le Competenze Digitali</v>
          </cell>
          <cell r="F116" t="str">
            <v xml:space="preserve">Da aprile 2022 </v>
          </cell>
        </row>
        <row r="117">
          <cell r="D117" t="str">
            <v>CAP7.PA.LA15</v>
          </cell>
          <cell r="E117" t="str">
            <v>Le PA, in funzione delle proprie necessità, utilizzano tra i riferimenti per i propri piani di azione quanto previsto nel Piano operativo della strategia nazionale per le competenze digitali aggiornato</v>
          </cell>
          <cell r="F117" t="str">
            <v xml:space="preserve">Da aprile 2022 </v>
          </cell>
        </row>
        <row r="118">
          <cell r="D118" t="str">
            <v>CAP7.PA.LA16</v>
          </cell>
          <cell r="E118" t="str">
            <v>Le PA, in funzione delle proprie necessità, utilizzano tra i riferimenti per i propri piani di azione quanto previsto nel Piano operativo della strategia nazionale per le competenze digitali aggiornato</v>
          </cell>
          <cell r="F118" t="str">
            <v xml:space="preserve">Da aprile 2023 </v>
          </cell>
        </row>
        <row r="119">
          <cell r="D119"/>
          <cell r="E119" t="str">
            <v/>
          </cell>
          <cell r="F119" t="str">
            <v xml:space="preserve">Cosa devono fare le PA  Governare la trasformazione digitale  </v>
          </cell>
        </row>
        <row r="120">
          <cell r="D120"/>
          <cell r="E120" t="str">
            <v/>
          </cell>
          <cell r="F120" t="str">
            <v xml:space="preserve">OB.8.1 - Migliorare i processi di trasformazione digitale della PA </v>
          </cell>
        </row>
        <row r="121">
          <cell r="D121"/>
          <cell r="E121" t="str">
            <v/>
          </cell>
          <cell r="F121" t="str">
            <v xml:space="preserve">Consolidamento del ruolo del Responsabile della transizione al digitale </v>
          </cell>
        </row>
        <row r="122">
          <cell r="D122" t="str">
            <v>CAP8.PA.LA07</v>
          </cell>
          <cell r="E122" t="str">
            <v>Le PA che hanno nominato il RTD possono aderire alla piattaforma di community</v>
          </cell>
          <cell r="F122" t="str">
            <v xml:space="preserve">Da gennaio 2021 (in corso) </v>
          </cell>
        </row>
        <row r="123">
          <cell r="D123" t="str">
            <v>CAP8.PA.LA08</v>
          </cell>
          <cell r="E123" t="str">
            <v>Le PA aderenti alla community partecipano all’interscambio di esperienze e forniscono contributi per l’individuazione di best practices</v>
          </cell>
          <cell r="F123" t="str">
            <v xml:space="preserve">Da febbraio 2021 (in corso) </v>
          </cell>
        </row>
        <row r="124">
          <cell r="D124" t="str">
            <v>CAP8.PA.LA11</v>
          </cell>
          <cell r="E124" t="str">
            <v>Le PAL, in base alle proprie esigenze, procedono in forma aggregata alla nomina formale di RTD</v>
          </cell>
          <cell r="F124" t="str">
            <v xml:space="preserve">Da aprile 2021 (in corso) </v>
          </cell>
        </row>
        <row r="125">
          <cell r="D125" t="str">
            <v>CAP8.PA.LA10</v>
          </cell>
          <cell r="E125" t="str">
            <v>Le PA, attraverso i propri RTD, partecipano alle survey periodiche sui fabbisogni di formazione del personale, in tema di trasformazione digitale</v>
          </cell>
          <cell r="F125" t="str">
            <v xml:space="preserve">Da gennaio 2022 </v>
          </cell>
        </row>
        <row r="126">
          <cell r="D126" t="str">
            <v>CAP8.PA.LA32</v>
          </cell>
          <cell r="E126" t="str">
            <v>Le PA in base alle proprie esigenze, partecipano alle iniziative di formazione per RTD e loro uffici proposte da AGID</v>
          </cell>
          <cell r="F126" t="str">
            <v xml:space="preserve">Da gennaio 2022 </v>
          </cell>
        </row>
        <row r="127">
          <cell r="D127" t="str">
            <v>CAP8.PA.LA33</v>
          </cell>
          <cell r="E127" t="str">
            <v>Le PA, in base alle proprie esigenze, partecipano alle iniziative di formazione per RTD e loro uffici proposte da AGID e contribuiscono alla definizione di moduli formativi avanzati da mettere a disposizione di tutti i dipendenti della PA</v>
          </cell>
          <cell r="F127" t="str">
            <v xml:space="preserve">Da gennaio 2023 </v>
          </cell>
        </row>
        <row r="128">
          <cell r="D128"/>
          <cell r="E128" t="str">
            <v/>
          </cell>
          <cell r="F128" t="str">
            <v xml:space="preserve">Monitoraggio del Piano Triennale </v>
          </cell>
        </row>
        <row r="129">
          <cell r="D129" t="str">
            <v>CAP8.PA.LA25</v>
          </cell>
          <cell r="E129" t="str">
            <v>Le PA possono avviare l’adozione del “Format PT” di raccolta dati e informazioni per la verifica di coerenza delle attività con il Piano triennale</v>
          </cell>
          <cell r="F129" t="str">
            <v xml:space="preserve">Da gennaio 2022 </v>
          </cell>
        </row>
        <row r="130">
          <cell r="D130" t="str">
            <v>CAP8.PA.LA28</v>
          </cell>
          <cell r="E130" t="str">
            <v>Le PA panel partecipano alle attività di monitoraggio del Piano triennale secondo le modalità definite da AGID</v>
          </cell>
          <cell r="F130" t="str">
            <v xml:space="preserve">Entro dicembre 2022 </v>
          </cell>
        </row>
        <row r="131">
          <cell r="D131" t="str">
            <v>CAP8.PA.LA30</v>
          </cell>
          <cell r="E131" t="str">
            <v>Le PA possono adottare la soluzione online per la predisposizione del “Format PT”</v>
          </cell>
          <cell r="F131" t="str">
            <v xml:space="preserve">Da luglio 2023 </v>
          </cell>
        </row>
        <row r="132">
          <cell r="D132" t="str">
            <v>CAP8.PA.LA31</v>
          </cell>
          <cell r="E132" t="str">
            <v>Le PA panel partecipano alle attività di monitoraggio del Piano triennale secondo le modalità definite da AGID</v>
          </cell>
          <cell r="F132" t="str">
            <v xml:space="preserve">Entro dicembre 2023 </v>
          </cell>
        </row>
      </sheetData>
      <sheetData sheetId="9">
        <row r="5">
          <cell r="D5"/>
        </row>
        <row r="6">
          <cell r="D6" t="str">
            <v>CAP1.PA.LA01</v>
          </cell>
          <cell r="E6" t="str">
            <v>Le PA pubblicano le statistiche di utilizzo dei propri siti web e possono, in funzione delle proprie necessità, aderire a Web Analytics Italia per migliorare il processo evolutivo dei propri servizi online</v>
          </cell>
          <cell r="F6" t="str">
            <v xml:space="preserve">Linee di azione ancora vigenti  </v>
          </cell>
        </row>
        <row r="7">
          <cell r="D7" t="str">
            <v>CAP1.PA.LA03</v>
          </cell>
          <cell r="E7" t="str">
            <v>Le PA dichiarano, all’interno del catalogo di Developers Italia, quali software di titolarità di un’altra PA hanno preso in riuso</v>
          </cell>
          <cell r="F7" t="str">
            <v xml:space="preserve">Linee di azione ancora vigenti  </v>
          </cell>
        </row>
        <row r="8">
          <cell r="D8" t="str">
            <v>CAP1.PA.LA07</v>
          </cell>
          <cell r="E8" t="str">
            <v>Le PA che sono titolari di software devono apporre una licenza aperta sul software con le modalità indicate nelle Linee guida su acquisizione e riuso di software in ottemperanza degli articoli 68 e 69 del CAD</v>
          </cell>
          <cell r="F8" t="str">
            <v xml:space="preserve">Linee di azione ancora vigenti  </v>
          </cell>
        </row>
        <row r="9">
          <cell r="D9"/>
          <cell r="E9" t="str">
            <v/>
          </cell>
          <cell r="F9" t="str">
            <v xml:space="preserve">Linee di azione 2022-2024 </v>
          </cell>
        </row>
        <row r="10">
          <cell r="D10" t="str">
            <v>CAP1.PA.LA04</v>
          </cell>
          <cell r="E10" t="str">
            <v>Le PA adeguano le proprie procedure di procurement alle Linee Guida di AGID sull’acquisizione del software e al CAD (artt. 68 e 69)</v>
          </cell>
          <cell r="F10" t="str">
            <v xml:space="preserve">Entro ottobre 2022 </v>
          </cell>
        </row>
        <row r="11">
          <cell r="D11" t="str">
            <v>CAP1.PA.LA18</v>
          </cell>
          <cell r="E11" t="str">
            <v>Le amministrazioni coinvolte nell’attuazione nazionale del Regolamento sul Single Digital Gateway attivano Web Analytics Italia per tutte le pagine da loro referenziate sul link repository europeo</v>
          </cell>
          <cell r="F11" t="str">
            <v xml:space="preserve">Entro dicembre 2022 </v>
          </cell>
        </row>
        <row r="12">
          <cell r="D12" t="str">
            <v>CAP1.PA.LA19</v>
          </cell>
          <cell r="E12" t="str">
            <v>Almeno i Comuni con una popolazione superiore a 15.000 abitanti, le Città metropolitane, le Province le Università e istituti di istruzione universitaria pubblici, le Regioni e Province autonome attivano uno strumento di rilevazione delle statistiche di utilizzo dei propri siti web che rispetti adeguatamente le prescrizioni indicate dal GDPR</v>
          </cell>
          <cell r="F12" t="str">
            <v xml:space="preserve">Entro dicembre 2023 </v>
          </cell>
        </row>
        <row r="13">
          <cell r="D13"/>
          <cell r="E13">
            <v>0</v>
          </cell>
          <cell r="F13" t="str">
            <v xml:space="preserve">OB.1.2 - Migliorare l’esperienza d’uso e l’accessibilità dei servizi </v>
          </cell>
        </row>
        <row r="14">
          <cell r="D14"/>
          <cell r="E14">
            <v>0</v>
          </cell>
          <cell r="F14" t="str">
            <v xml:space="preserve">Linee di azione ancora vigenti </v>
          </cell>
        </row>
        <row r="15">
          <cell r="D15" t="str">
            <v>CAP1.PA.LA14</v>
          </cell>
          <cell r="E15" t="str">
            <v>Le PA comunicano ad AGID, tramite apposito form online, l’uso dei modelli per lo sviluppo web per i propri siti istituzionali</v>
          </cell>
          <cell r="F15" t="str">
            <v xml:space="preserve">Linee di azione ancora vigenti  </v>
          </cell>
        </row>
        <row r="16">
          <cell r="D16" t="str">
            <v>CAP1.PA.LA10</v>
          </cell>
          <cell r="E16" t="str">
            <v>Le PA effettuano test di usabilità e possono comunicare ad AGID, tramite l’applicazione form.agid.gov.it, l’esito dei test di usabilità del proprio sito istituzionale</v>
          </cell>
          <cell r="F16" t="str">
            <v xml:space="preserve">Linee di azione ancora vigenti  </v>
          </cell>
        </row>
        <row r="17">
          <cell r="D17" t="str">
            <v>CAP1.PA.LA26</v>
          </cell>
          <cell r="E17" t="str">
            <v>Le PA devono seguire i principi delle Linee guida di design per i siti internet e i servizi digitali della PA</v>
          </cell>
          <cell r="F17" t="str">
            <v xml:space="preserve">Linee di azione ancora vigenti  </v>
          </cell>
        </row>
        <row r="18">
          <cell r="D18"/>
          <cell r="E18" t="str">
            <v/>
          </cell>
          <cell r="F18" t="str">
            <v xml:space="preserve">Linee di azione 2022-2024 </v>
          </cell>
        </row>
        <row r="19">
          <cell r="D19" t="str">
            <v>CAP1.PA.LA21</v>
          </cell>
          <cell r="E19" t="str">
            <v>Le Amministrazioni adeguano i propri siti web rimuovendo, tra gli altri, gli errori relativi a 2 criteri di successo più frequentemente non soddisfatti, come pubblicato sul sito di AGID</v>
          </cell>
          <cell r="F19" t="str">
            <v xml:space="preserve">Entro dicembre 2022 </v>
          </cell>
        </row>
        <row r="20">
          <cell r="D20" t="str">
            <v>CAP1.PA.LA16</v>
          </cell>
          <cell r="E20" t="str">
            <v>Entro 31 marzo 2023 le PA devono pubblicare gli obiettivi di accessibilità sul proprio sito</v>
          </cell>
          <cell r="F20" t="str">
            <v xml:space="preserve">Entro marzo 2023 </v>
          </cell>
        </row>
        <row r="21">
          <cell r="D21" t="str">
            <v>CAP1.PA.LA27</v>
          </cell>
          <cell r="E21" t="str">
            <v>Le PA comunicano al DTD la realizzazione dei siti in adesione agli avvisi della misura 1.4.1 del PNRR</v>
          </cell>
          <cell r="F21" t="str">
            <v xml:space="preserve">Da giugno 2023 </v>
          </cell>
        </row>
        <row r="22">
          <cell r="D22" t="str">
            <v>CAP1.PA.LA28</v>
          </cell>
          <cell r="E22" t="str">
            <v>Le PA pubblicano, entro il 23 settembre 2023, tramite l’applicazione form.agid.gov.it, una dichiarazione di accessibilità per ciascuno dei propri siti web e APP mobili</v>
          </cell>
          <cell r="F22" t="str">
            <v xml:space="preserve">Entro settembre 2023 </v>
          </cell>
        </row>
        <row r="23">
          <cell r="D23" t="str">
            <v>CAP1.PA.LA23</v>
          </cell>
          <cell r="E23" t="str">
            <v>Le PA comunicano ad AGID, tramite l’applicazione form.agid.gov.it, l’esito dei test di usabilità del proprio sito istituzionale</v>
          </cell>
          <cell r="F23" t="str">
            <v xml:space="preserve">Entro dicembre 2023 </v>
          </cell>
        </row>
        <row r="24">
          <cell r="D24" t="str">
            <v>CAP1.PA.LA22</v>
          </cell>
          <cell r="E24" t="str">
            <v>Le PA risolvono gli errori relativi al criterio di successo “2.1.1 Tastiera (Livello A)”, come rilevato nel campione di siti web monitorato da AGID nel 2021</v>
          </cell>
          <cell r="F24" t="str">
            <v xml:space="preserve">Entro dicembre 2023 </v>
          </cell>
        </row>
        <row r="25">
          <cell r="D25" t="str">
            <v>CAP1.PA.LA29</v>
          </cell>
          <cell r="E25" t="str">
            <v>Entro il 31 marzo 2024 le PA devono pubblicare gli obiettivi di accessibilità sul proprio sito</v>
          </cell>
          <cell r="F25" t="str">
            <v xml:space="preserve">Entro marzo 2024 </v>
          </cell>
        </row>
        <row r="26">
          <cell r="D26" t="str">
            <v>CAP1.PA.LA30</v>
          </cell>
          <cell r="E26" t="str">
            <v>Le PA pubblicano, entro il 23 settembre 2024, tramite l’applicazione form.agid.gov.it, una dichiarazione di accessibilità per ciascuno dei propri siti web e APP mobili</v>
          </cell>
          <cell r="F26" t="str">
            <v xml:space="preserve">Entro settembre 2024 </v>
          </cell>
        </row>
        <row r="27">
          <cell r="D27" t="str">
            <v>CAP1.PA.LA31</v>
          </cell>
          <cell r="E27" t="str">
            <v>Le PA risolvono gli errori relativi al criterio di successo “4.1.3 Messaggi di stato (Livello AA)”, come rilevato nel campione di siti web monitorato da AGID nel 2021</v>
          </cell>
          <cell r="F27" t="str">
            <v xml:space="preserve">Entro dicembre 2024 </v>
          </cell>
        </row>
        <row r="28">
          <cell r="D28"/>
          <cell r="E28">
            <v>0</v>
          </cell>
          <cell r="F28" t="str">
            <v xml:space="preserve">OB.1.3 - Piena applicazione del Regolamento Europeo EU 2018/1724 (Single Digital Gateway) </v>
          </cell>
        </row>
        <row r="29">
          <cell r="D29"/>
          <cell r="E29" t="str">
            <v/>
          </cell>
          <cell r="F29" t="str">
            <v xml:space="preserve">Linee di azione 2022-2024 </v>
          </cell>
        </row>
        <row r="30">
          <cell r="D30" t="str">
            <v>CAP1.PA.LA24</v>
          </cell>
          <cell r="E30" t="str">
            <v>Le Pubbliche amministrazioni competenti rendono accessibili le informazioni, spiegazioni e istruzioni, di cui agli art. 2, 9 e 10 del Regolamento EU 2018/1724, secondo le specifiche tecniche di implementazione</v>
          </cell>
          <cell r="F30" t="str">
            <v xml:space="preserve">Entro dicembre 2022 </v>
          </cell>
        </row>
        <row r="31">
          <cell r="D31" t="str">
            <v>CAP1.PA.LA25</v>
          </cell>
          <cell r="E31" t="str">
            <v>Le Pubbliche Amministrazioni competenti per i dati necessari all’esecuzione dei procedimenti amministrativi ricompresi nelle procedure di cui all’Allegato II del Regolamento UE 2018/1724, mettono a disposizione dati strutturati ovvero dati non strutturati in formato elettronico secondo ontologie e accessibili tramite API nel rispetto delle specifiche tecniche del Single Digital Gateway. Nel caso di Pubbliche Amministrazioni che rendono disponibili i dati non strutturati, le stesse amministrazioni predispongono la pianificazione di messa a disposizione degli stessi dati in formato strutturato prevedendo il completamento dell’attività entro dicembre 2025</v>
          </cell>
          <cell r="F31" t="str">
            <v xml:space="preserve">Entro dicembre 2023 </v>
          </cell>
        </row>
        <row r="32">
          <cell r="D32" t="str">
            <v>CAP1.PA.LA32</v>
          </cell>
          <cell r="E32" t="str">
            <v>Le Pubbliche Amministrazioni competenti per i procedimenti amministrativi relativi alle procedure di cui all’Allegato II del Regolamento UE 2018/1724 adeguano i propri procedimenti amministrativi alle specifiche tecniche di implementazione del Single Digital Gateway</v>
          </cell>
          <cell r="F32" t="str">
            <v xml:space="preserve">Entro dicembre 2023 </v>
          </cell>
        </row>
        <row r="33">
          <cell r="D33"/>
          <cell r="E33">
            <v>0</v>
          </cell>
          <cell r="F33" t="str">
            <v xml:space="preserve">OB.1.4 - Adeguamento dei servizi di recapito certificato qualificato a norma del Regolamento eIDAS </v>
          </cell>
        </row>
        <row r="34">
          <cell r="D34"/>
          <cell r="E34" t="str">
            <v/>
          </cell>
          <cell r="F34" t="str">
            <v xml:space="preserve">Linee di azione 2022-2024 </v>
          </cell>
        </row>
        <row r="35">
          <cell r="D35" t="str">
            <v>CAP1.PA.LA33</v>
          </cell>
          <cell r="E35" t="str">
            <v>Le PA effettuano test per l’integrazione delle applicazioni in uso (ad esempio il protocollo) sul nuovo sistema. Per tali integrazioni si raccomanda alle amministrazioni di utilizzare al meglio i fondi PNRR alla data disponibili</v>
          </cell>
          <cell r="F35" t="str">
            <v xml:space="preserve">Entro dicembre 2023 </v>
          </cell>
        </row>
        <row r="36">
          <cell r="D36" t="str">
            <v>CAP1.PA.LA34</v>
          </cell>
          <cell r="E36" t="str">
            <v>Le PA si rendono pronte all’esercizio delle applicazioni sui nuovi sistemi</v>
          </cell>
          <cell r="F36" t="str">
            <v xml:space="preserve">Entro aprile 2024 </v>
          </cell>
        </row>
        <row r="37">
          <cell r="D37"/>
          <cell r="E37" t="str">
            <v/>
          </cell>
          <cell r="F37" t="str">
            <v>Cosa devono fare le PA DATI</v>
          </cell>
        </row>
        <row r="38">
          <cell r="D38"/>
          <cell r="E38" t="str">
            <v/>
          </cell>
          <cell r="F38" t="str">
            <v xml:space="preserve">OB.2.1 - Favorire la condivisione e il riutilizzo dei dati tra le PA e il riutilizzo da parte di cittadini e imprese </v>
          </cell>
        </row>
        <row r="39">
          <cell r="D39"/>
          <cell r="E39" t="str">
            <v/>
          </cell>
          <cell r="F39" t="str">
            <v xml:space="preserve">Linee di azione ancora vigenti </v>
          </cell>
        </row>
        <row r="40">
          <cell r="D40" t="str">
            <v>CAP2.PA.LA01</v>
          </cell>
          <cell r="E40" t="str">
            <v>Le PA e i gestori di servizi pubblici individuano i dataset di tipo dinamico da rendere disponibili in open data coerenti con quanto previsto dalla Direttiva documentandoli nel catalogo nazionali dei dati aperti</v>
          </cell>
          <cell r="F40" t="str">
            <v xml:space="preserve">Linee di azione ancora vigenti  </v>
          </cell>
        </row>
        <row r="41">
          <cell r="D41" t="str">
            <v>CAP2.PA.LA02.</v>
          </cell>
          <cell r="E41" t="str">
            <v>Le PA rendono disponibili i dati territoriali attraverso i servizi di cui alla Direttiva 2007/2/EC (INSPIRE)</v>
          </cell>
          <cell r="F41" t="str">
            <v xml:space="preserve">Linee di azione ancora vigenti  </v>
          </cell>
        </row>
        <row r="42">
          <cell r="D42" t="str">
            <v>CAP2.PA.LA14</v>
          </cell>
          <cell r="E42" t="str">
            <v>Le PA titolari di Banche di dati di interesse nazionale avviano l’adeguamento al modello di interoperabilità e ai modelli di riferimento di dati nazionali ed europei delle basi di dati della PA e le documentano nel relativo catalogo delle API</v>
          </cell>
          <cell r="F42" t="str">
            <v xml:space="preserve">Linee di azione ancora vigenti  </v>
          </cell>
        </row>
        <row r="43">
          <cell r="D43" t="str">
            <v>CAP2.PA.LA05</v>
          </cell>
          <cell r="E43" t="str">
            <v>Le PA documentano le API coerenti con il modello di interoperabilità nei relativi cataloghi di riferimento nazionali</v>
          </cell>
          <cell r="F43" t="str">
            <v xml:space="preserve">Linee di azione ancora vigenti  </v>
          </cell>
        </row>
        <row r="44">
          <cell r="D44"/>
          <cell r="E44" t="str">
            <v/>
          </cell>
          <cell r="F44" t="str">
            <v xml:space="preserve">Linee di azione 2022-2024 </v>
          </cell>
        </row>
        <row r="45">
          <cell r="D45" t="str">
            <v>CAP2.PA.LA17</v>
          </cell>
          <cell r="E45" t="str">
            <v>Le PA attuano le linee guida contenenti regole tecniche per l’implementazione del Decreto Legislativo n. 36/2006</v>
          </cell>
          <cell r="F45" t="str">
            <v xml:space="preserve">Da gennaio 2023 </v>
          </cell>
        </row>
        <row r="46">
          <cell r="D46" t="str">
            <v>CAP2.PA.LA18</v>
          </cell>
          <cell r="E46" t="str">
            <v>Le PA attuano le indicazioni presenti nella guida operativa sui dati di elevato valore per l’attuazione del relativo Regolamento di esecuzione (UE) e delle Linee Guida sui dati aperti</v>
          </cell>
          <cell r="F46" t="str">
            <v xml:space="preserve">Da gennaio 2024 </v>
          </cell>
        </row>
        <row r="47">
          <cell r="D47"/>
          <cell r="E47" t="str">
            <v/>
          </cell>
          <cell r="F47" t="str">
            <v xml:space="preserve">OB.2.2 - Aumentare la qualità dei dati e dei metadati </v>
          </cell>
        </row>
        <row r="48">
          <cell r="D48"/>
          <cell r="E48" t="str">
            <v/>
          </cell>
          <cell r="F48" t="str">
            <v xml:space="preserve">Linee di azione ancora vigenti </v>
          </cell>
        </row>
        <row r="49">
          <cell r="D49" t="str">
            <v>CAP2.PA.LA06</v>
          </cell>
          <cell r="E49" t="str">
            <v>Le PA adeguano i metadati relativi ai dati geografici all’ultima versione delle specifiche nazionali e documentano i propri dataset nel catalogo nazionale geodati.gov.it</v>
          </cell>
          <cell r="F49" t="str">
            <v xml:space="preserve">Linee di azione ancora vigenti  </v>
          </cell>
        </row>
        <row r="50">
          <cell r="D50" t="str">
            <v>CAP2.PA.LA07</v>
          </cell>
          <cell r="E50" t="str">
            <v>Le PA adeguano i metadati relativi ai dati non geografici alle specifiche nazionali e documentano i propri dataset nel catalogo nazionale dati.gov.it</v>
          </cell>
          <cell r="F50" t="str">
            <v xml:space="preserve">Linee di azione ancora vigenti  </v>
          </cell>
        </row>
        <row r="51">
          <cell r="D51" t="str">
            <v>CAP2.PA.LA08</v>
          </cell>
          <cell r="E51" t="str">
            <v>Le PA pubblicano i metadati relativi ai propri dati di tipo aperto attraverso il catalogo nazionale dei dati aperti dati.gov.it</v>
          </cell>
          <cell r="F51" t="str">
            <v xml:space="preserve">Linee di azione ancora vigenti  </v>
          </cell>
        </row>
        <row r="52">
          <cell r="D52"/>
          <cell r="E52" t="str">
            <v/>
          </cell>
          <cell r="F52" t="str">
            <v xml:space="preserve">Linee di azione 2022-2024 </v>
          </cell>
        </row>
        <row r="53">
          <cell r="D53" t="str">
            <v>CAP2.PA.LA15</v>
          </cell>
          <cell r="E53" t="str">
            <v>Le PA pubblicano i loro dati aperti tramite API nel catalogo PDND e le documentano anche secondo i riferimenti contenuti nel National Data Catalog per l’interoperabilità semantica</v>
          </cell>
          <cell r="F53" t="str">
            <v xml:space="preserve">Da marzo 2023 </v>
          </cell>
        </row>
        <row r="54">
          <cell r="D54" t="str">
            <v>CAP2.PA.LA19</v>
          </cell>
          <cell r="E54" t="str">
            <v>Le PA pubblicano i loro dati aperti ad elevato valore tramite API utilizzando la piattaforma PDND come da Linee Guida sui dati aperti e il riutilizzo dell’informazione del settore pubblico</v>
          </cell>
          <cell r="F54" t="str">
            <v xml:space="preserve">Da gennaio 2024 </v>
          </cell>
        </row>
        <row r="55">
          <cell r="D55" t="str">
            <v>CAP2.PA.LA20</v>
          </cell>
          <cell r="E55" t="str">
            <v>Le PA pubblicano i metadati relativi ai dati di elevato valore, secondo le indicazioni presenti nel Regolamento di esecuzione (UE) e nelle Linee Guida sui dati aperti e relativa guida operativa, nei cataloghi nazionali dati.gov.it e geodati.gov.it</v>
          </cell>
          <cell r="F55" t="str">
            <v xml:space="preserve">Da gennaio 2024 </v>
          </cell>
        </row>
        <row r="56">
          <cell r="D56"/>
          <cell r="E56" t="str">
            <v/>
          </cell>
          <cell r="F56" t="str">
            <v xml:space="preserve">OB.2.3 - Aumentare la consapevolezza sulle politiche di valorizzazione del patrimonio informativo pubblico e su una moderna economia dei dati </v>
          </cell>
        </row>
        <row r="57">
          <cell r="D57"/>
          <cell r="E57" t="str">
            <v/>
          </cell>
          <cell r="F57" t="str">
            <v xml:space="preserve">Linee di azione ancora vigenti </v>
          </cell>
        </row>
        <row r="58">
          <cell r="D58" t="str">
            <v>CAP2.PA.LA09</v>
          </cell>
          <cell r="E58" t="str">
            <v>Le PA adottano la licenza aperta CC BY 4.0, documentandola esplicitamente come metadato</v>
          </cell>
          <cell r="F58" t="str">
            <v xml:space="preserve">Linee di azione ancora vigenti  </v>
          </cell>
        </row>
        <row r="59">
          <cell r="D59" t="str">
            <v>CAP2.PA.LA11</v>
          </cell>
          <cell r="E59" t="str">
            <v>Le PA possono, in funzione delle proprie necessità, partecipare a interventi di formazione e sensibilizzazione sulle politiche open data</v>
          </cell>
          <cell r="F59" t="str">
            <v xml:space="preserve">Linee di azione ancora vigenti  </v>
          </cell>
        </row>
        <row r="60">
          <cell r="D60"/>
          <cell r="E60" t="str">
            <v/>
          </cell>
          <cell r="F60" t="str">
            <v xml:space="preserve">Linee di azione 2022-2024 </v>
          </cell>
        </row>
        <row r="61">
          <cell r="D61" t="str">
            <v>CAP2.PA.LA16</v>
          </cell>
          <cell r="E61" t="str">
            <v>Le PA attuano le linee guida contenenti regole tecniche per l’implementazione del Decreto Legislativo n. 36/2006 relativamente ai requisiti e alle raccomandazioni su licenze e condizioni d’uso</v>
          </cell>
          <cell r="F61" t="str">
            <v xml:space="preserve">Da gennaio 2023 </v>
          </cell>
        </row>
        <row r="62">
          <cell r="D62" t="str">
            <v>CAP2.PA.LA21</v>
          </cell>
          <cell r="E62" t="str">
            <v>Le PA attuano il Regolamento di esecuzione (UE) relativo ai dati di elevato valore e le relative indicazioni presenti nella guida operativa nazionale per quanto riguarda le disposizioni su licenze e condizioni d’uso da applicare a tale tipologia di dati</v>
          </cell>
          <cell r="F62" t="str">
            <v xml:space="preserve">Da gennaio 2024 </v>
          </cell>
        </row>
        <row r="63">
          <cell r="D63"/>
          <cell r="E63" t="str">
            <v/>
          </cell>
          <cell r="F63" t="str">
            <v xml:space="preserve">Cosa devono fare le PA  PIATTAFORME </v>
          </cell>
        </row>
        <row r="64">
          <cell r="D64"/>
          <cell r="E64" t="str">
            <v/>
          </cell>
          <cell r="F64" t="str">
            <v xml:space="preserve">OB.3.1 - Favorire l’evoluzione delle piattaforme esistenti </v>
          </cell>
        </row>
        <row r="65">
          <cell r="D65"/>
          <cell r="E65" t="str">
            <v/>
          </cell>
          <cell r="F65" t="str">
            <v xml:space="preserve">Linee di azione ancora vigenti </v>
          </cell>
        </row>
        <row r="66">
          <cell r="D66" t="str">
            <v>CAP3.PA.LA01</v>
          </cell>
          <cell r="E66" t="str">
            <v>Le PA che intendono aderire a NoiPA esprimono manifestazione di interesse e inviano richiesta di adesione</v>
          </cell>
          <cell r="F66" t="str">
            <v xml:space="preserve">Linee di azione ancora vigenti  </v>
          </cell>
        </row>
        <row r="67">
          <cell r="D67" t="str">
            <v>CAP3.PA.LA03</v>
          </cell>
          <cell r="E67" t="str">
            <v>Le strutture sanitarie pubbliche e private accreditate continuano ad alimentare il FSE con dati e documenti sanitari</v>
          </cell>
          <cell r="F67" t="str">
            <v xml:space="preserve">Linee di azione ancora vigenti  </v>
          </cell>
        </row>
        <row r="68">
          <cell r="D68" t="str">
            <v>CAP3.PA.LA04</v>
          </cell>
          <cell r="E68" t="str">
            <v>Le PA interessate compilano il questionario per la raccolta delle informazioni di assessment per l’adesione a NoiPA</v>
          </cell>
          <cell r="F68" t="str">
            <v xml:space="preserve">Linee di azione ancora vigenti  </v>
          </cell>
        </row>
        <row r="69">
          <cell r="D69"/>
          <cell r="E69" t="str">
            <v/>
          </cell>
          <cell r="F69" t="str">
            <v xml:space="preserve">Linee di azione 2022-2024 </v>
          </cell>
        </row>
        <row r="70">
          <cell r="D70" t="str">
            <v>CAP3.PA.LA24</v>
          </cell>
          <cell r="E70" t="str">
            <v>Le PA interessate ai nuovi servizi NoiPA disponibili dal 2024 esprimono manifestazione di interesse per l’adesione ai servizi</v>
          </cell>
          <cell r="F70" t="str">
            <v xml:space="preserve">Da gennaio 2024 </v>
          </cell>
        </row>
        <row r="71">
          <cell r="D71"/>
          <cell r="E71" t="str">
            <v/>
          </cell>
          <cell r="F71" t="str">
            <v xml:space="preserve">OB.3.2 - Aumentare il grado di adozione delle piattaforme abilitanti esistenti da parte delle pubbliche amministrazioni </v>
          </cell>
        </row>
        <row r="72">
          <cell r="D72"/>
          <cell r="E72" t="str">
            <v/>
          </cell>
          <cell r="F72" t="str">
            <v xml:space="preserve">Linee di azione ancora vigenti </v>
          </cell>
        </row>
        <row r="73">
          <cell r="D73" t="str">
            <v>CAP3.PA.LA07</v>
          </cell>
          <cell r="E73" t="str">
            <v>Le PA e i gestori di pubblici servizi proseguono il percorso di adesione a SPID e CIE e dismettono le altre modalità di autenticazione associate ai propri servizi online</v>
          </cell>
          <cell r="F73" t="str">
            <v xml:space="preserve">Linee di azione ancora vigenti  </v>
          </cell>
        </row>
        <row r="74">
          <cell r="D74" t="str">
            <v>CAP3.PA.LA11</v>
          </cell>
          <cell r="E74" t="str">
            <v>Le istituzioni scolastiche, in funzione delle proprie necessità, possono aderire a SIOPE+</v>
          </cell>
          <cell r="F74" t="str">
            <v xml:space="preserve">Linee di azione ancora vigenti  </v>
          </cell>
        </row>
        <row r="75">
          <cell r="D75" t="str">
            <v>CAP3.PA.LA12</v>
          </cell>
          <cell r="E75" t="str">
            <v>Le PA e i gestori di pubblici servizi interessati cessano il rilascio di credenziali proprietarie a cittadini dotabili di SPID e/o CIE</v>
          </cell>
          <cell r="F75" t="str">
            <v xml:space="preserve">Linee di azione ancora vigenti  </v>
          </cell>
        </row>
        <row r="76">
          <cell r="D76" t="str">
            <v>CAP3.PA.LA13</v>
          </cell>
          <cell r="E76" t="str">
            <v>Le PA e i gestori di pubblici servizi interessati adottano lo SPID e la CIE by default: le nuove applicazioni devono nascere SPID e CIE only a meno che non ci siano vincoli normativi o tecnologici, se dedicate a soggetti dotabili di SPID o CIE. Le PA che intendono adottare lo SPID di livello 2 e 3 devono anche adottare il “Login with eIDAS” per l’accesso transfrontaliero ai propri servizi.</v>
          </cell>
          <cell r="F76" t="str">
            <v xml:space="preserve">Linee di azione ancora vigenti  </v>
          </cell>
        </row>
        <row r="77">
          <cell r="D77" t="str">
            <v>CAP3.PA.LA20</v>
          </cell>
          <cell r="E77" t="str">
            <v>Le PA devono adeguarsi alle evoluzioni previste dall’ecosistema SPID (tra cui OpenID Connect, servizi per i minori e gestione degli attributi qualificati)</v>
          </cell>
          <cell r="F77" t="str">
            <v xml:space="preserve">Linee di azione ancora vigenti  </v>
          </cell>
        </row>
        <row r="78">
          <cell r="D78"/>
          <cell r="E78" t="str">
            <v/>
          </cell>
          <cell r="F78">
            <v>0</v>
          </cell>
        </row>
        <row r="79">
          <cell r="D79"/>
          <cell r="E79" t="str">
            <v/>
          </cell>
          <cell r="F79" t="str">
            <v xml:space="preserve">Linee di azione 2022-2024 </v>
          </cell>
        </row>
        <row r="80">
          <cell r="D80" t="str">
            <v>CAP3.PA.LA21</v>
          </cell>
          <cell r="E80" t="str">
            <v>Le PA aderenti a pagoPA e App IO assicurano per entrambe le piattaforme l’attivazione di nuovi servizi in linea con i target sopra descritti e secondo le modalità attuative definite nell’ambito del Piano Nazionale di Ripresa e Resilienza (PNRR)</v>
          </cell>
          <cell r="F80" t="str">
            <v xml:space="preserve">Entro dicembre 2023 </v>
          </cell>
        </row>
        <row r="81">
          <cell r="D81" t="str">
            <v>CAP3.PA.LA25</v>
          </cell>
          <cell r="E81" t="str">
            <v>Le PA aderenti a pagoPA e App IO assicurano per entrambe le piattaforme l’attivazione di nuovi servizi in linea con i target sopra descritti e secondo le modalità attuative definite nell’ambito del Piano Nazionale di Ripresa e Resilienza (PNRR)</v>
          </cell>
          <cell r="F81" t="str">
            <v xml:space="preserve">Entro dicembre 2024 </v>
          </cell>
        </row>
        <row r="82">
          <cell r="D82"/>
          <cell r="E82" t="str">
            <v/>
          </cell>
          <cell r="F82" t="str">
            <v xml:space="preserve">OB.3.3 - Incrementare il numero di piattaforme per le amministrazioni ed i cittadini </v>
          </cell>
        </row>
        <row r="83">
          <cell r="D83"/>
          <cell r="E83" t="str">
            <v/>
          </cell>
          <cell r="F83" t="str">
            <v xml:space="preserve">Linee di azione 2022-2024 </v>
          </cell>
        </row>
        <row r="84">
          <cell r="D84" t="str">
            <v>CAP3.PA.LA22</v>
          </cell>
          <cell r="E84" t="str">
            <v>Le PA centrali e i Comuni, in linea con i target sopra descritti e secondo la roadmap di attuazione prevista dal Piano Nazionale di Ripresa e Resilienza (PNRR), dovranno integrarsi alla Piattaforma Notifiche Digitali</v>
          </cell>
          <cell r="F84" t="str">
            <v xml:space="preserve">Entro dicembre 2023 </v>
          </cell>
        </row>
        <row r="85">
          <cell r="D85" t="str">
            <v>CAP3.PA.LA26</v>
          </cell>
          <cell r="E85" t="str">
            <v>Le PA centrali e i Comuni, in linea con i target sopra descritti e secondo la roadmap di attuazione prevista dal Piano Nazionale di Ripresa e Resilienza (PNRR), dovranno integrarsi alla Piattaforma Notifiche Digitali</v>
          </cell>
          <cell r="F85" t="str">
            <v xml:space="preserve">Entro dicembre 2024 </v>
          </cell>
        </row>
        <row r="86">
          <cell r="D86"/>
          <cell r="E86" t="str">
            <v/>
          </cell>
          <cell r="F86" t="str">
            <v xml:space="preserve">Cosa devono fare le PA INFRASTRUTTURE </v>
          </cell>
        </row>
        <row r="87">
          <cell r="D87"/>
          <cell r="E87">
            <v>0</v>
          </cell>
          <cell r="F87" t="str">
            <v xml:space="preserve">OB.4.1 - Migliorare la qualità e la sicurezza dei servizi digitali erogati dalle amministrazioni attuando la strategia Cloud Italia e migrando verso infrastrutture e servizi cloud qualificati (incluso PSN) </v>
          </cell>
        </row>
        <row r="88">
          <cell r="D88"/>
          <cell r="E88" t="str">
            <v/>
          </cell>
          <cell r="F88" t="str">
            <v xml:space="preserve">Linee di azione ancora vigenti </v>
          </cell>
        </row>
        <row r="89">
          <cell r="D89" t="str">
            <v>CAP4.PA.LA11</v>
          </cell>
          <cell r="E89" t="str">
            <v>Le PA proprietarie di data center di gruppo B richiedono l’autorizzazione ad AGID per le spese in materia di data center nelle modalità stabilite dalla Circolare AGID 1/2019 e prevedono in tali contratti, qualora autorizzati, una durata massima coerente con i tempi strettamente necessari a completare il percorso di migrazione previsti nei propri piani di migrazione</v>
          </cell>
          <cell r="F89" t="str">
            <v xml:space="preserve">Linee di azione ancora vigenti  </v>
          </cell>
        </row>
        <row r="90">
          <cell r="D90" t="str">
            <v>CAP4.PA.LA12</v>
          </cell>
          <cell r="E90" t="str">
            <v>Le PA proprietarie di data center classificati da AGID nel gruppo A continuano a gestire e manutenere tali data center in coerenza con quanto previsto dalla strategia cloud Italia e dal Regolamento cloud</v>
          </cell>
          <cell r="F90" t="str">
            <v xml:space="preserve">Linee di azione ancora vigenti  </v>
          </cell>
        </row>
        <row r="91">
          <cell r="D91" t="str">
            <v>CAP1.PA.LA17</v>
          </cell>
          <cell r="E91" t="str">
            <v>Le PA avviano il percorso di migrazione verso il cloud in coerenza con quanto previsto dalla Strategia Cloud Italia</v>
          </cell>
          <cell r="F91" t="str">
            <v xml:space="preserve">Linee di azione ancora vigenti  </v>
          </cell>
        </row>
        <row r="92">
          <cell r="D92" t="str">
            <v>CAP1.PA.LA02</v>
          </cell>
          <cell r="E92" t="str">
            <v>Le PA continuano ad applicare il principio Cloud First e ad acquisire servizi cloud solo se qualificati</v>
          </cell>
          <cell r="F92" t="str">
            <v xml:space="preserve">Linee di azione ancora vigenti  </v>
          </cell>
        </row>
        <row r="93">
          <cell r="D93" t="str">
            <v>CAP4.PA.LA14</v>
          </cell>
          <cell r="E93" t="str">
            <v>Le PA aggiornano l’elenco e la classificazione dei dati e dei servizi digitali in presenza di dati e servizi ulteriori rispetto a quelli già oggetto di conferimento e classificazione come indicato nel Regolamento</v>
          </cell>
          <cell r="F93" t="str">
            <v xml:space="preserve">Linee di azione ancora vigenti  </v>
          </cell>
        </row>
        <row r="94">
          <cell r="D94"/>
          <cell r="E94" t="str">
            <v/>
          </cell>
          <cell r="F94" t="str">
            <v xml:space="preserve">Linee di azione 2022-2024 </v>
          </cell>
        </row>
        <row r="95">
          <cell r="D95" t="str">
            <v>CAP4.PA.LA24</v>
          </cell>
          <cell r="E95" t="str">
            <v>Le PA, ove richiesto dal Dipartimento per la Trasformazione Digitale o da AGID, trasmettono le informazioni relative allo stato di avanzamento dell’implementazione dei piani di migrazione</v>
          </cell>
          <cell r="F95" t="str">
            <v xml:space="preserve">Da ottobre 2022 </v>
          </cell>
        </row>
        <row r="96">
          <cell r="D96" t="str">
            <v>CAP4.PA.LA15</v>
          </cell>
          <cell r="E96" t="str">
            <v>Le PA con data center di tipo “A” adeguano, entro il 18 gennaio 2023, tali infrastrutture ai livelli minimi di sicurezza, capacità elaborativa e di affidabilità e all’aggiornamento dei livelli minimi di sicurezza che le infrastrutture devono rispettare per trattare i dati e i servizi digitali classificati come ordinari, critici e strategici come indicato nel Regolamento</v>
          </cell>
          <cell r="F96" t="str">
            <v xml:space="preserve">Entro gennaio 2023 </v>
          </cell>
        </row>
        <row r="97">
          <cell r="D97" t="str">
            <v>CAP4.PA.LA16</v>
          </cell>
          <cell r="E97" t="str">
            <v>Le PA con obbligo di migrazione verso il cloud trasmettono al Dipartimento per la Trasformazione Digitale e all’AGID i piani di migrazione mediante i canali di comunicazione messi a disposizione dal Dipartimento per la Trasformazione Digitale come indicato nel Regolamento</v>
          </cell>
          <cell r="F97" t="str">
            <v xml:space="preserve">Entro febbraio 2023 </v>
          </cell>
        </row>
        <row r="98">
          <cell r="D98" t="str">
            <v>CAP4.PA.LA25</v>
          </cell>
          <cell r="E98" t="str">
            <v>4.000 amministrazioni concludono la migrazione in coerenza con il piano di migrazione e, ove richiesto dal Dipartimento per la trasformazione digitale o da AGID, trasmettono le informazioni necessarie per verificare il completamento della migrazione</v>
          </cell>
          <cell r="F98" t="str">
            <v xml:space="preserve">Entro settembre 2024 </v>
          </cell>
        </row>
        <row r="99">
          <cell r="D99"/>
          <cell r="E99">
            <v>0</v>
          </cell>
          <cell r="F99" t="str">
            <v xml:space="preserve">OB.4.3 - Migliorare la fruizione dell’offerta dei servizi digitali per cittadini e imprese tramite il potenziamento della connettività per le PA </v>
          </cell>
        </row>
        <row r="100">
          <cell r="D100"/>
          <cell r="E100" t="str">
            <v/>
          </cell>
          <cell r="F100" t="str">
            <v xml:space="preserve">Linee di azione ancora vigenti </v>
          </cell>
        </row>
        <row r="101">
          <cell r="D101" t="str">
            <v>CAP4.PA.LA09</v>
          </cell>
          <cell r="E101" t="str">
            <v>Le PAL si approvvigionano sul catalogo MEPA per le necessità di connettività non riscontrabili nei contratti SPC</v>
          </cell>
          <cell r="F101" t="str">
            <v xml:space="preserve">Linee di azione ancora vigenti  </v>
          </cell>
        </row>
        <row r="102">
          <cell r="D102"/>
          <cell r="E102" t="str">
            <v/>
          </cell>
          <cell r="F102" t="str">
            <v xml:space="preserve">Linee di azione 2022-2024 </v>
          </cell>
        </row>
        <row r="103">
          <cell r="D103" t="str">
            <v>CAP4.PA.LA23</v>
          </cell>
          <cell r="E103" t="str">
            <v>Le PA possono acquistare i servizi della nuova gara di connettività SPC</v>
          </cell>
          <cell r="F103" t="str">
            <v xml:space="preserve">Da gennaio 2024 </v>
          </cell>
        </row>
        <row r="104">
          <cell r="D104" t="str">
            <v>CAP4.PA.LA26</v>
          </cell>
          <cell r="E104" t="str">
            <v>Le PA che hanno acquistato i servizi della nuova gara di connettività SPC terminano la migrazione</v>
          </cell>
          <cell r="F104" t="str">
            <v xml:space="preserve">Entro dicembre 2024 </v>
          </cell>
        </row>
        <row r="105">
          <cell r="D105"/>
          <cell r="E105" t="str">
            <v/>
          </cell>
          <cell r="F105" t="str">
            <v>Cosa devono fare le PA  INTEROPERABILITA</v>
          </cell>
        </row>
        <row r="106">
          <cell r="D106"/>
          <cell r="E106" t="str">
            <v/>
          </cell>
          <cell r="F106" t="str">
            <v xml:space="preserve">OB.5.1 - Favorire l’applicazione della Linea guida sul Modello di Interoperabilità da parte degli erogatori di API </v>
          </cell>
        </row>
        <row r="107">
          <cell r="D107"/>
          <cell r="E107" t="str">
            <v/>
          </cell>
          <cell r="F107" t="str">
            <v xml:space="preserve">Linee di azione ancora vigenti </v>
          </cell>
        </row>
        <row r="108">
          <cell r="D108" t="str">
            <v>CAP5.PA.LA02</v>
          </cell>
          <cell r="E108" t="str">
            <v>Le PA adottano le “Linee guida sull’interoperabilità tecnica delle Pubbliche Amministrazioni” realizzando API per l’interazione con altre PA e/o soggetti privati</v>
          </cell>
          <cell r="F108" t="str">
            <v xml:space="preserve">Linee di azione ancora vigenti  </v>
          </cell>
        </row>
        <row r="109">
          <cell r="D109"/>
          <cell r="E109" t="str">
            <v/>
          </cell>
          <cell r="F109" t="str">
            <v xml:space="preserve">Linee di azione 2022-2024 </v>
          </cell>
        </row>
        <row r="110">
          <cell r="D110" t="str">
            <v>CAP5.PA.LA23</v>
          </cell>
          <cell r="E110" t="str">
            <v>Le PA, secondo la roadmap di attuazione prevista dal Piano Nazionale di Ripresa e Resilienza (PNRR), dovranno integrare 90 API nella Piattaforma Digitale Nazionale Dati</v>
          </cell>
          <cell r="F110" t="str">
            <v xml:space="preserve">Entro dicembre 2023 </v>
          </cell>
        </row>
        <row r="111">
          <cell r="D111" t="str">
            <v>CAP5.PA.LA09</v>
          </cell>
          <cell r="E111" t="str">
            <v>Le PA, secondo la roadmap di attuazione prevista dal Piano Nazionale di Ripresa e Resilienza (PNRR), dovranno integrare 400 API nella Piattaforma Digitale Nazionale Dati</v>
          </cell>
          <cell r="F111" t="str">
            <v xml:space="preserve">Entro dicembre 2024 </v>
          </cell>
        </row>
        <row r="112">
          <cell r="D112"/>
          <cell r="E112" t="str">
            <v/>
          </cell>
          <cell r="F112" t="str">
            <v xml:space="preserve">OB.5.2 - Adottare API conformi al Modello di Interoperabilità </v>
          </cell>
        </row>
        <row r="113">
          <cell r="D113"/>
          <cell r="E113" t="str">
            <v/>
          </cell>
          <cell r="F113" t="str">
            <v xml:space="preserve">Linee di azione 2022-2024 </v>
          </cell>
        </row>
        <row r="114">
          <cell r="D114" t="str">
            <v>CAP5.PA.LA10</v>
          </cell>
          <cell r="E114" t="str">
            <v>Le PA Centrali siglano accordi per l’erogazione di API su PDND</v>
          </cell>
          <cell r="F114" t="str">
            <v xml:space="preserve">Da luglio 2023 </v>
          </cell>
        </row>
        <row r="115">
          <cell r="D115" t="str">
            <v>CAP5.PA.LA07</v>
          </cell>
          <cell r="E115" t="str">
            <v>Le PA che hanno riportato su Developers Italia le proprie API provvedono al porting sul Catalogo delle API della Piattaforma Digitale Nazionale Dati</v>
          </cell>
          <cell r="F115" t="str">
            <v xml:space="preserve">Da dicembre 2022 </v>
          </cell>
        </row>
        <row r="116">
          <cell r="D116" t="str">
            <v>CAP5.PA.LA04</v>
          </cell>
          <cell r="E116" t="str">
            <v>Le PA popolano il Catalogo delle API della Piattaforma Digitale Nazionale Dati con le API conformi alle “Linee guida sull’interoperabilità tecnica delle Pubbliche Amministrazioni”</v>
          </cell>
          <cell r="F116" t="str">
            <v xml:space="preserve">Da gennaio 2023 </v>
          </cell>
        </row>
        <row r="117">
          <cell r="D117" t="str">
            <v>CAP5.PA.LA05</v>
          </cell>
          <cell r="E117" t="str">
            <v>Le PA utilizzano le API presenti sul Catalogo</v>
          </cell>
          <cell r="F117" t="str">
            <v xml:space="preserve">Da gennaio 2023 </v>
          </cell>
        </row>
        <row r="118">
          <cell r="D118" t="str">
            <v>CAP5.PA.LA11</v>
          </cell>
          <cell r="E118" t="str">
            <v>Le PA rispondono ai bandi pubblicati per l’erogazione di API su PDND</v>
          </cell>
          <cell r="F118" t="str">
            <v xml:space="preserve">Da marzo 2023 </v>
          </cell>
        </row>
        <row r="119">
          <cell r="D119" t="str">
            <v>CAP5.PA.LA12</v>
          </cell>
          <cell r="E119" t="str">
            <v>Le PA Centrali siglano accordi per l’erogazione di API su PDND</v>
          </cell>
          <cell r="F119" t="str">
            <v xml:space="preserve">Da luglio 2023 </v>
          </cell>
        </row>
        <row r="120">
          <cell r="D120"/>
          <cell r="E120" t="str">
            <v/>
          </cell>
          <cell r="F120" t="str">
            <v xml:space="preserve">OB.5.3 - Modelli e regole per l’erogazione integrata di servizi interoperabili </v>
          </cell>
        </row>
        <row r="121">
          <cell r="D121"/>
          <cell r="E121" t="str">
            <v/>
          </cell>
          <cell r="F121" t="str">
            <v xml:space="preserve">Linee di azione ancora vigenti </v>
          </cell>
        </row>
        <row r="122">
          <cell r="D122" t="str">
            <v>CAP5.PA.LA08</v>
          </cell>
          <cell r="E122" t="str">
            <v>Le PA evidenziano le esigenze che non trovano riscontro nella “Linee guida sull’interoperabilità tecnica delle Pubbliche Amministrazioni” e partecipano alla definizione di pattern e profili di interoperabilità per l’aggiornamento delle stesse</v>
          </cell>
          <cell r="F122" t="str">
            <v xml:space="preserve">Linee di azione ancora vigenti  </v>
          </cell>
        </row>
        <row r="123">
          <cell r="D123"/>
          <cell r="E123" t="str">
            <v/>
          </cell>
          <cell r="F123" t="str">
            <v xml:space="preserve">Linee di azione 2022-2024 </v>
          </cell>
        </row>
        <row r="124">
          <cell r="D124" t="str">
            <v>CAP5.PA.LA13</v>
          </cell>
          <cell r="E124" t="str">
            <v>I Comuni e le altre amministrazioni coinvolte nei procedimenti SUAP si dotano di piattaforme digitali conformi alle “specifiche tecniche SUAP”</v>
          </cell>
          <cell r="F124" t="str">
            <v xml:space="preserve">Da giugno 2023 </v>
          </cell>
        </row>
        <row r="125">
          <cell r="D125"/>
          <cell r="E125" t="str">
            <v/>
          </cell>
          <cell r="F125" t="str">
            <v>Cosa devono fare le PA SICUREZZA INFORMATICA</v>
          </cell>
        </row>
        <row r="126">
          <cell r="D126"/>
          <cell r="E126" t="str">
            <v/>
          </cell>
          <cell r="F126" t="str">
            <v xml:space="preserve">OB.6.1 - Aumentare la consapevolezza del rischio cyber (Cyber Security Awareness) nelle PA </v>
          </cell>
        </row>
        <row r="127">
          <cell r="D127"/>
          <cell r="E127" t="str">
            <v/>
          </cell>
          <cell r="F127" t="str">
            <v xml:space="preserve">Linee di azione ancora vigenti </v>
          </cell>
        </row>
        <row r="128">
          <cell r="D128" t="str">
            <v>CAP6.PA.LA01</v>
          </cell>
          <cell r="E128" t="str">
            <v>Le PA nei procedimenti di acquisizione di beni e servizi ICT devono far riferimento alle Linee guida sulla sicurezza nel procurement ICT</v>
          </cell>
          <cell r="F128" t="str">
            <v xml:space="preserve">Linee di azione ancora vigenti  </v>
          </cell>
        </row>
        <row r="129">
          <cell r="D129" t="str">
            <v>CAP6.PA.LA02</v>
          </cell>
          <cell r="E129" t="str">
            <v>Le PA devono fare riferimento al documento tecnico Cipher Suite protocolli TLS minimi per la comunicazione tra le PA e verso i cittadini</v>
          </cell>
          <cell r="F129" t="str">
            <v xml:space="preserve">Linee di azione ancora vigenti  </v>
          </cell>
        </row>
        <row r="130">
          <cell r="D130" t="str">
            <v>CAP6.PA.LA06</v>
          </cell>
          <cell r="E130" t="str">
            <v>Le PA continuano a seguire le Misure minime di sicurezza ICT per le pubbliche amministrazioni</v>
          </cell>
          <cell r="F130" t="str">
            <v xml:space="preserve">Linee di azione ancora vigenti  </v>
          </cell>
        </row>
        <row r="131">
          <cell r="D131"/>
          <cell r="E131" t="str">
            <v/>
          </cell>
          <cell r="F131" t="str">
            <v xml:space="preserve">Linee di azione 2022-2024 </v>
          </cell>
        </row>
        <row r="132">
          <cell r="D132" t="str">
            <v>CAP6.PA.LA05</v>
          </cell>
          <cell r="E132" t="str">
            <v>Le PA possono definire, in funzione delle proprie necessità, all’interno dei piani di formazione del personale, interventi sulle tematiche di Cyber Security Awareness</v>
          </cell>
          <cell r="F132" t="str">
            <v xml:space="preserve">Entro dicembre 2022 </v>
          </cell>
        </row>
        <row r="133">
          <cell r="D133"/>
          <cell r="E133" t="str">
            <v/>
          </cell>
          <cell r="F133" t="str">
            <v xml:space="preserve">OB.6.2 - Aumentare il livello di sicurezza informatica dei portali istituzionali della Pubblica Amministrazione </v>
          </cell>
        </row>
        <row r="134">
          <cell r="D134"/>
          <cell r="E134" t="str">
            <v/>
          </cell>
          <cell r="F134" t="str">
            <v xml:space="preserve">Linee di azione ancora vigenti </v>
          </cell>
        </row>
        <row r="135">
          <cell r="D135" t="str">
            <v>CAP6.PA.LA08</v>
          </cell>
          <cell r="E135" t="str">
            <v>Le PA devono mantenere costantemente aggiornati i propri portali istituzionali e applicare le correzioni alle vulnerabilità</v>
          </cell>
          <cell r="F135" t="str">
            <v xml:space="preserve">Linee di azione ancora vigenti  </v>
          </cell>
        </row>
        <row r="136">
          <cell r="D136" t="str">
            <v>CAP6.PA.LA09</v>
          </cell>
          <cell r="E136" t="str">
            <v>Le PA, in funzione delle proprie necessità, possono utilizzare il tool di self assessment per il controllo del protocollo HTTPS e la versione del CMS messo a disposizione da AGID</v>
          </cell>
          <cell r="F136" t="str">
            <v xml:space="preserve">Linee di azione ancora vigenti  </v>
          </cell>
        </row>
        <row r="137">
          <cell r="D137"/>
          <cell r="E137" t="str">
            <v/>
          </cell>
          <cell r="F137" t="str">
            <v xml:space="preserve">Cosa devono fare le PA  LEVE PER L’INFORMATIZZAZIONE </v>
          </cell>
        </row>
        <row r="138">
          <cell r="D138"/>
          <cell r="E138" t="str">
            <v/>
          </cell>
          <cell r="F138" t="str">
            <v xml:space="preserve">OB 7.1 - Rafforzare le leve per l’innovazione delle PA e dei territori </v>
          </cell>
        </row>
        <row r="139">
          <cell r="D139"/>
          <cell r="E139" t="str">
            <v/>
          </cell>
          <cell r="F139" t="str">
            <v xml:space="preserve">Linee di azione ancora vigenti </v>
          </cell>
        </row>
        <row r="140">
          <cell r="D140" t="str">
            <v>CAP7.PA.LA07</v>
          </cell>
          <cell r="E140" t="str">
            <v>Le PA, nell’ambito della pianificazione per l’attuazione della propria strategia digitale, valutano gli strumenti di procurement innovativo disponibili</v>
          </cell>
          <cell r="F140" t="str">
            <v xml:space="preserve">Linee di azione ancora vigenti  </v>
          </cell>
        </row>
        <row r="141">
          <cell r="D141"/>
          <cell r="E141" t="str">
            <v/>
          </cell>
          <cell r="F141" t="str">
            <v xml:space="preserve">Linee di azione 2022-2024 </v>
          </cell>
        </row>
        <row r="142">
          <cell r="D142" t="str">
            <v>CAP7.PA.LA05</v>
          </cell>
          <cell r="E142" t="str">
            <v>Le PAL coinvolte nel programma Smarter Italy partecipano allo sviluppo delle linee di azione applicate a: Salute e benessere, Valorizzazione dei beni culturali, Protezione dell’Ambiente</v>
          </cell>
          <cell r="F142" t="str">
            <v xml:space="preserve">Entro dicembre 2022 </v>
          </cell>
        </row>
      </sheetData>
    </sheetDataSet>
  </externalBook>
</externalLink>
</file>

<file path=xl/richData/_rels/richValueRel.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
  <rv s="0">
    <v>0</v>
    <v>5</v>
  </rv>
  <rv s="0">
    <v>1</v>
    <v>5</v>
  </rv>
  <rv s="0">
    <v>0</v>
    <v>4</v>
  </rv>
  <rv s="0">
    <v>1</v>
    <v>4</v>
  </rv>
  <rv s="0">
    <v>2</v>
    <v>5</v>
  </rv>
  <rv s="0">
    <v>3</v>
    <v>5</v>
  </rv>
  <rv s="0">
    <v>4</v>
    <v>5</v>
  </rv>
  <rv s="1">
    <v>5</v>
    <v>5</v>
    <v>Unknown Svg Png Icon Free Download (#225413) - OnlineWebFonts.COM</v>
  </rv>
  <rv s="1">
    <v>6</v>
    <v>5</v>
    <v>Aggiornamento Icona in Cristal Intense Icons</v>
  </rv>
  <rv s="1">
    <v>7</v>
    <v>5</v>
    <v>Futuro | Icona Gratis</v>
  </rv>
</rvData>
</file>

<file path=xl/richData/rdrichvaluestructure.xml><?xml version="1.0" encoding="utf-8"?>
<rvStructures xmlns="http://schemas.microsoft.com/office/spreadsheetml/2017/richdata" count="2">
  <s t="_localImage">
    <k n="_rvRel:LocalImageIdentifier" t="i"/>
    <k n="CalcOrigin"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ichValueRel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2681E-80A3-4B75-B31A-E056D127F709}">
  <sheetPr codeName="Foglio1"/>
  <dimension ref="B4:R2497"/>
  <sheetViews>
    <sheetView tabSelected="1" topLeftCell="A113" workbookViewId="0">
      <selection activeCell="E52" sqref="E52:E53"/>
    </sheetView>
  </sheetViews>
  <sheetFormatPr defaultRowHeight="14.4" x14ac:dyDescent="0.3"/>
  <cols>
    <col min="2" max="2" width="19.109375" bestFit="1" customWidth="1"/>
    <col min="3" max="3" width="19" customWidth="1"/>
    <col min="4" max="4" width="36.33203125" customWidth="1"/>
    <col min="5" max="5" width="19.88671875" customWidth="1"/>
    <col min="6" max="6" width="12.88671875" customWidth="1"/>
    <col min="7" max="7" width="16.44140625" customWidth="1"/>
    <col min="8" max="9" width="9.109375" hidden="1" customWidth="1"/>
    <col min="10" max="10" width="0" hidden="1" customWidth="1"/>
    <col min="11" max="11" width="19.33203125" hidden="1" customWidth="1"/>
    <col min="12" max="12" width="54.5546875" hidden="1" customWidth="1"/>
    <col min="13" max="13" width="101.109375" hidden="1" customWidth="1"/>
    <col min="14" max="14" width="18.109375" hidden="1" customWidth="1"/>
    <col min="15" max="15" width="180.33203125" hidden="1" customWidth="1"/>
    <col min="16" max="16" width="27.109375" hidden="1" customWidth="1"/>
    <col min="17" max="17" width="180.33203125" hidden="1" customWidth="1"/>
    <col min="18" max="18" width="28.5546875" hidden="1" customWidth="1"/>
  </cols>
  <sheetData>
    <row r="4" spans="2:18" ht="15.6" x14ac:dyDescent="0.3">
      <c r="B4" s="1" t="s">
        <v>0</v>
      </c>
      <c r="C4" s="82" t="s">
        <v>1</v>
      </c>
      <c r="D4" s="82"/>
      <c r="E4" s="82"/>
      <c r="F4" s="82"/>
      <c r="G4" s="82"/>
      <c r="I4" s="22"/>
    </row>
    <row r="5" spans="2:18" ht="15" thickBot="1" x14ac:dyDescent="0.35">
      <c r="I5" s="22"/>
    </row>
    <row r="6" spans="2:18" ht="42" thickBot="1" x14ac:dyDescent="0.35">
      <c r="B6" s="2" t="s">
        <v>2</v>
      </c>
      <c r="C6" s="3" t="s">
        <v>0</v>
      </c>
      <c r="D6" s="64" t="s">
        <v>1</v>
      </c>
      <c r="E6" s="65"/>
      <c r="F6" s="65"/>
      <c r="G6" s="66"/>
      <c r="H6" s="23" t="s">
        <v>250</v>
      </c>
      <c r="I6" s="24" t="s">
        <v>251</v>
      </c>
      <c r="K6" s="28" t="s">
        <v>549</v>
      </c>
      <c r="L6" s="28" t="str">
        <f>D6</f>
        <v>Migliorare la capacità di generare ed erogare servizi digitali</v>
      </c>
      <c r="M6" s="28" t="str">
        <f>C9</f>
        <v>Le PA finalizzano l’adesione a Web Analytics Italia per migliorare il processo evolutivo dei propri servizi online</v>
      </c>
      <c r="N6" t="str">
        <f>F9&amp;G9</f>
        <v xml:space="preserve">Da settembre 2020 </v>
      </c>
      <c r="O6" s="28" t="str">
        <f>C10</f>
        <v>Le PA pubblicano le statistiche di utilizzo dei propri siti web e possono, in funzione delle proprie necessità, aderire a Web Analytics Italia per migliorare il processo evolutivo dei propri servizi online</v>
      </c>
      <c r="P6" t="str">
        <f>F10&amp;G10</f>
        <v xml:space="preserve">Da settembre 2020 (in corso) </v>
      </c>
      <c r="Q6" s="28" t="str">
        <f>C11</f>
        <v>Le PA pubblicano le statistiche di utilizzo dei propri siti web e possono, in funzione delle proprie necessità, aderire a Web Analytics Italia per migliorare il processo evolutivo dei propri servizi online</v>
      </c>
      <c r="R6" t="str">
        <f>F11&amp;G11</f>
        <v xml:space="preserve">Linee di azione ancora vigenti  </v>
      </c>
    </row>
    <row r="7" spans="2:18" ht="15" thickBot="1" x14ac:dyDescent="0.35">
      <c r="B7" s="4" t="s">
        <v>3</v>
      </c>
      <c r="C7" s="3" t="s">
        <v>4</v>
      </c>
      <c r="D7" s="67"/>
      <c r="E7" s="68"/>
      <c r="F7" s="68"/>
      <c r="G7" s="69"/>
      <c r="I7" s="24" t="s">
        <v>251</v>
      </c>
    </row>
    <row r="8" spans="2:18" ht="24.6" thickBot="1" x14ac:dyDescent="0.35">
      <c r="B8" s="5" t="s">
        <v>5</v>
      </c>
      <c r="C8" s="70" t="s">
        <v>6</v>
      </c>
      <c r="D8" s="71"/>
      <c r="E8" s="72"/>
      <c r="F8" s="6" t="s">
        <v>7</v>
      </c>
      <c r="G8" s="7" t="s">
        <v>8</v>
      </c>
      <c r="I8" s="25" t="s">
        <v>252</v>
      </c>
    </row>
    <row r="9" spans="2:18" ht="41.4" thickBot="1" x14ac:dyDescent="0.35">
      <c r="B9" s="2" t="s">
        <v>255</v>
      </c>
      <c r="C9" s="73" t="s">
        <v>256</v>
      </c>
      <c r="D9" s="74"/>
      <c r="E9" s="75"/>
      <c r="F9" s="8" t="s">
        <v>257</v>
      </c>
      <c r="G9" s="9" t="s">
        <v>258</v>
      </c>
      <c r="H9" s="26" t="str">
        <f>IFERROR(VLOOKUP(C7,'[1]piano 20-22'!$D$5:$F$142,3,FALSE),"")</f>
        <v xml:space="preserve">Da settembre 2020 </v>
      </c>
      <c r="I9" s="27" t="s">
        <v>253</v>
      </c>
    </row>
    <row r="10" spans="2:18" ht="40.799999999999997" x14ac:dyDescent="0.3">
      <c r="B10" s="10" t="s">
        <v>259</v>
      </c>
      <c r="C10" s="76" t="s">
        <v>260</v>
      </c>
      <c r="D10" s="77"/>
      <c r="E10" s="78"/>
      <c r="F10" s="8" t="s">
        <v>261</v>
      </c>
      <c r="G10" s="9" t="s">
        <v>258</v>
      </c>
      <c r="H10" s="26" t="str">
        <f>IFERROR(VLOOKUP(C7,'[1]piano 21-23'!$D$5:$F$142,3,FALSE),"")</f>
        <v xml:space="preserve">Da settembre 2020 (in corso) </v>
      </c>
      <c r="I10" s="27" t="s">
        <v>253</v>
      </c>
    </row>
    <row r="11" spans="2:18" ht="41.4" thickBot="1" x14ac:dyDescent="0.35">
      <c r="B11" s="11" t="s">
        <v>262</v>
      </c>
      <c r="C11" s="79" t="s">
        <v>260</v>
      </c>
      <c r="D11" s="80"/>
      <c r="E11" s="81"/>
      <c r="F11" s="12" t="s">
        <v>263</v>
      </c>
      <c r="G11" s="13" t="s">
        <v>258</v>
      </c>
      <c r="H11" s="26" t="str">
        <f>IFERROR(VLOOKUP(C7,'[1]piano 22-24'!$D$5:$F$142,3,FALSE),"")</f>
        <v xml:space="preserve">Linee di azione ancora vigenti  </v>
      </c>
      <c r="I11" s="27" t="s">
        <v>253</v>
      </c>
    </row>
    <row r="12" spans="2:18" ht="28.8" x14ac:dyDescent="0.3">
      <c r="B12" s="14" t="s">
        <v>9</v>
      </c>
      <c r="C12" s="15" t="s">
        <v>10</v>
      </c>
      <c r="D12" s="16" t="s">
        <v>11</v>
      </c>
      <c r="E12" s="17" t="s">
        <v>12</v>
      </c>
      <c r="F12" s="54"/>
      <c r="G12" s="55"/>
      <c r="I12" s="24" t="s">
        <v>254</v>
      </c>
    </row>
    <row r="13" spans="2:18" x14ac:dyDescent="0.3">
      <c r="B13" s="18" t="s">
        <v>13</v>
      </c>
      <c r="C13" s="19">
        <v>44927</v>
      </c>
      <c r="D13" s="56" t="s">
        <v>14</v>
      </c>
      <c r="E13" s="58" t="e" vm="1">
        <v>#VALUE!</v>
      </c>
      <c r="F13" s="60" t="s">
        <v>15</v>
      </c>
      <c r="G13" s="61"/>
      <c r="I13" s="24" t="s">
        <v>254</v>
      </c>
    </row>
    <row r="14" spans="2:18" ht="15" thickBot="1" x14ac:dyDescent="0.35">
      <c r="B14" s="20" t="s">
        <v>16</v>
      </c>
      <c r="C14" s="21">
        <v>45657</v>
      </c>
      <c r="D14" s="57"/>
      <c r="E14" s="59"/>
      <c r="F14" s="62"/>
      <c r="G14" s="63"/>
      <c r="I14" s="24" t="s">
        <v>254</v>
      </c>
    </row>
    <row r="15" spans="2:18" x14ac:dyDescent="0.3">
      <c r="I15" s="22"/>
    </row>
    <row r="16" spans="2:18" x14ac:dyDescent="0.3">
      <c r="I16" s="22"/>
    </row>
    <row r="17" spans="2:9" x14ac:dyDescent="0.3">
      <c r="I17" s="22"/>
    </row>
    <row r="18" spans="2:9" ht="15" thickBot="1" x14ac:dyDescent="0.35">
      <c r="I18" s="22"/>
    </row>
    <row r="19" spans="2:9" ht="42" thickBot="1" x14ac:dyDescent="0.35">
      <c r="B19" s="2" t="s">
        <v>2</v>
      </c>
      <c r="C19" s="3" t="s">
        <v>0</v>
      </c>
      <c r="D19" s="64" t="s">
        <v>1</v>
      </c>
      <c r="E19" s="65"/>
      <c r="F19" s="65"/>
      <c r="G19" s="66"/>
      <c r="H19" s="23" t="s">
        <v>250</v>
      </c>
      <c r="I19" s="24" t="s">
        <v>251</v>
      </c>
    </row>
    <row r="20" spans="2:9" ht="15" thickBot="1" x14ac:dyDescent="0.35">
      <c r="B20" s="4" t="s">
        <v>3</v>
      </c>
      <c r="C20" s="3" t="s">
        <v>17</v>
      </c>
      <c r="D20" s="67"/>
      <c r="E20" s="68"/>
      <c r="F20" s="68"/>
      <c r="G20" s="69"/>
      <c r="I20" s="24" t="s">
        <v>251</v>
      </c>
    </row>
    <row r="21" spans="2:9" ht="24.6" thickBot="1" x14ac:dyDescent="0.35">
      <c r="B21" s="5" t="s">
        <v>5</v>
      </c>
      <c r="C21" s="70" t="s">
        <v>6</v>
      </c>
      <c r="D21" s="71"/>
      <c r="E21" s="72"/>
      <c r="F21" s="6" t="s">
        <v>7</v>
      </c>
      <c r="G21" s="7" t="s">
        <v>8</v>
      </c>
      <c r="I21" s="25" t="s">
        <v>252</v>
      </c>
    </row>
    <row r="22" spans="2:9" ht="41.4" thickBot="1" x14ac:dyDescent="0.35">
      <c r="B22" s="2" t="s">
        <v>255</v>
      </c>
      <c r="C22" s="73" t="s">
        <v>264</v>
      </c>
      <c r="D22" s="74"/>
      <c r="E22" s="75"/>
      <c r="F22" s="8" t="s">
        <v>257</v>
      </c>
      <c r="G22" s="9" t="s">
        <v>258</v>
      </c>
      <c r="H22" s="26" t="str">
        <f>IFERROR(VLOOKUP(C20,'[1]piano 20-22'!$D$5:$F$142,3,FALSE),"")</f>
        <v xml:space="preserve">Da settembre 2020 </v>
      </c>
      <c r="I22" s="27" t="s">
        <v>253</v>
      </c>
    </row>
    <row r="23" spans="2:9" ht="40.799999999999997" x14ac:dyDescent="0.3">
      <c r="B23" s="10" t="s">
        <v>259</v>
      </c>
      <c r="C23" s="76" t="s">
        <v>265</v>
      </c>
      <c r="D23" s="77"/>
      <c r="E23" s="78"/>
      <c r="F23" s="8" t="s">
        <v>261</v>
      </c>
      <c r="G23" s="9" t="s">
        <v>258</v>
      </c>
      <c r="H23" s="26" t="str">
        <f>IFERROR(VLOOKUP(C20,'[1]piano 21-23'!$D$5:$F$142,3,FALSE),"")</f>
        <v xml:space="preserve">Da settembre 2020 (in corso) </v>
      </c>
      <c r="I23" s="27" t="s">
        <v>253</v>
      </c>
    </row>
    <row r="24" spans="2:9" ht="41.4" thickBot="1" x14ac:dyDescent="0.35">
      <c r="B24" s="11" t="s">
        <v>262</v>
      </c>
      <c r="C24" s="79" t="s">
        <v>266</v>
      </c>
      <c r="D24" s="80"/>
      <c r="E24" s="81"/>
      <c r="F24" s="12" t="s">
        <v>263</v>
      </c>
      <c r="G24" s="13" t="s">
        <v>258</v>
      </c>
      <c r="H24" s="26" t="str">
        <f>IFERROR(VLOOKUP(C20,'[1]piano 22-24'!$D$5:$F$142,3,FALSE),"")</f>
        <v xml:space="preserve">Linee di azione ancora vigenti  </v>
      </c>
      <c r="I24" s="27" t="s">
        <v>253</v>
      </c>
    </row>
    <row r="25" spans="2:9" ht="28.8" x14ac:dyDescent="0.3">
      <c r="B25" s="14" t="s">
        <v>9</v>
      </c>
      <c r="C25" s="15" t="s">
        <v>10</v>
      </c>
      <c r="D25" s="16" t="s">
        <v>11</v>
      </c>
      <c r="E25" s="17" t="s">
        <v>12</v>
      </c>
      <c r="F25" s="54"/>
      <c r="G25" s="55"/>
      <c r="I25" s="24" t="s">
        <v>254</v>
      </c>
    </row>
    <row r="26" spans="2:9" ht="14.4" customHeight="1" x14ac:dyDescent="0.3">
      <c r="B26" s="18" t="s">
        <v>13</v>
      </c>
      <c r="C26" s="19">
        <v>44927</v>
      </c>
      <c r="D26" s="56" t="s">
        <v>14</v>
      </c>
      <c r="E26" s="58" t="e" vm="1">
        <v>#VALUE!</v>
      </c>
      <c r="F26" s="60" t="s">
        <v>15</v>
      </c>
      <c r="G26" s="61"/>
      <c r="I26" s="24" t="s">
        <v>254</v>
      </c>
    </row>
    <row r="27" spans="2:9" ht="15" customHeight="1" thickBot="1" x14ac:dyDescent="0.35">
      <c r="B27" s="20" t="s">
        <v>16</v>
      </c>
      <c r="C27" s="21">
        <v>45657</v>
      </c>
      <c r="D27" s="57"/>
      <c r="E27" s="59"/>
      <c r="F27" s="62"/>
      <c r="G27" s="63"/>
      <c r="I27" s="24" t="s">
        <v>254</v>
      </c>
    </row>
    <row r="28" spans="2:9" x14ac:dyDescent="0.3">
      <c r="I28" s="22"/>
    </row>
    <row r="29" spans="2:9" x14ac:dyDescent="0.3">
      <c r="I29" s="22"/>
    </row>
    <row r="30" spans="2:9" x14ac:dyDescent="0.3">
      <c r="I30" s="22"/>
    </row>
    <row r="31" spans="2:9" ht="15" thickBot="1" x14ac:dyDescent="0.35">
      <c r="I31" s="22"/>
    </row>
    <row r="32" spans="2:9" ht="42" thickBot="1" x14ac:dyDescent="0.35">
      <c r="B32" s="2" t="s">
        <v>2</v>
      </c>
      <c r="C32" s="3" t="s">
        <v>0</v>
      </c>
      <c r="D32" s="64" t="s">
        <v>1</v>
      </c>
      <c r="E32" s="65"/>
      <c r="F32" s="65"/>
      <c r="G32" s="66"/>
      <c r="H32" s="23" t="s">
        <v>250</v>
      </c>
      <c r="I32" s="24" t="s">
        <v>251</v>
      </c>
    </row>
    <row r="33" spans="2:9" ht="15" thickBot="1" x14ac:dyDescent="0.35">
      <c r="B33" s="4" t="s">
        <v>3</v>
      </c>
      <c r="C33" s="3" t="s">
        <v>18</v>
      </c>
      <c r="D33" s="67"/>
      <c r="E33" s="68"/>
      <c r="F33" s="68"/>
      <c r="G33" s="69"/>
      <c r="I33" s="24" t="s">
        <v>251</v>
      </c>
    </row>
    <row r="34" spans="2:9" ht="24.6" thickBot="1" x14ac:dyDescent="0.35">
      <c r="B34" s="5" t="s">
        <v>5</v>
      </c>
      <c r="C34" s="70" t="s">
        <v>6</v>
      </c>
      <c r="D34" s="71"/>
      <c r="E34" s="72"/>
      <c r="F34" s="6" t="s">
        <v>7</v>
      </c>
      <c r="G34" s="7" t="s">
        <v>8</v>
      </c>
      <c r="I34" s="25" t="s">
        <v>252</v>
      </c>
    </row>
    <row r="35" spans="2:9" ht="41.4" thickBot="1" x14ac:dyDescent="0.35">
      <c r="B35" s="2" t="s">
        <v>255</v>
      </c>
      <c r="C35" s="73" t="s">
        <v>267</v>
      </c>
      <c r="D35" s="74"/>
      <c r="E35" s="75"/>
      <c r="F35" s="8" t="s">
        <v>268</v>
      </c>
      <c r="G35" s="9" t="s">
        <v>258</v>
      </c>
      <c r="H35" s="26" t="str">
        <f>IFERROR(VLOOKUP(C33,'[1]piano 20-22'!$D$5:$F$142,3,FALSE),"")</f>
        <v xml:space="preserve">Da ottobre 2020 </v>
      </c>
      <c r="I35" s="27" t="s">
        <v>253</v>
      </c>
    </row>
    <row r="36" spans="2:9" ht="40.799999999999997" x14ac:dyDescent="0.3">
      <c r="B36" s="10" t="s">
        <v>259</v>
      </c>
      <c r="C36" s="76" t="s">
        <v>267</v>
      </c>
      <c r="D36" s="77"/>
      <c r="E36" s="78"/>
      <c r="F36" s="8" t="s">
        <v>269</v>
      </c>
      <c r="G36" s="9" t="s">
        <v>258</v>
      </c>
      <c r="H36" s="26" t="str">
        <f>IFERROR(VLOOKUP(C33,'[1]piano 21-23'!$D$5:$F$142,3,FALSE),"")</f>
        <v xml:space="preserve">Da ottobre 2020 (in corso) </v>
      </c>
      <c r="I36" s="27" t="s">
        <v>253</v>
      </c>
    </row>
    <row r="37" spans="2:9" ht="41.4" thickBot="1" x14ac:dyDescent="0.35">
      <c r="B37" s="11" t="s">
        <v>262</v>
      </c>
      <c r="C37" s="79" t="s">
        <v>267</v>
      </c>
      <c r="D37" s="80"/>
      <c r="E37" s="81"/>
      <c r="F37" s="12" t="s">
        <v>263</v>
      </c>
      <c r="G37" s="13" t="s">
        <v>258</v>
      </c>
      <c r="H37" s="26" t="str">
        <f>IFERROR(VLOOKUP(C33,'[1]piano 22-24'!$D$5:$F$142,3,FALSE),"")</f>
        <v xml:space="preserve">Linee di azione ancora vigenti  </v>
      </c>
      <c r="I37" s="27" t="s">
        <v>253</v>
      </c>
    </row>
    <row r="38" spans="2:9" ht="28.8" x14ac:dyDescent="0.3">
      <c r="B38" s="14" t="s">
        <v>9</v>
      </c>
      <c r="C38" s="15" t="s">
        <v>10</v>
      </c>
      <c r="D38" s="16" t="s">
        <v>11</v>
      </c>
      <c r="E38" s="17" t="s">
        <v>12</v>
      </c>
      <c r="F38" s="54"/>
      <c r="G38" s="55"/>
      <c r="I38" s="24" t="s">
        <v>254</v>
      </c>
    </row>
    <row r="39" spans="2:9" x14ac:dyDescent="0.3">
      <c r="B39" s="18" t="s">
        <v>13</v>
      </c>
      <c r="C39" s="19">
        <v>44927</v>
      </c>
      <c r="D39" s="56" t="s">
        <v>14</v>
      </c>
      <c r="E39" s="58" t="e" vm="2">
        <v>#VALUE!</v>
      </c>
      <c r="F39" s="60" t="s">
        <v>15</v>
      </c>
      <c r="G39" s="61"/>
      <c r="I39" s="24" t="s">
        <v>254</v>
      </c>
    </row>
    <row r="40" spans="2:9" ht="15" thickBot="1" x14ac:dyDescent="0.35">
      <c r="B40" s="20" t="s">
        <v>16</v>
      </c>
      <c r="C40" s="21">
        <v>45657</v>
      </c>
      <c r="D40" s="57"/>
      <c r="E40" s="59"/>
      <c r="F40" s="62"/>
      <c r="G40" s="63"/>
      <c r="I40" s="24" t="s">
        <v>254</v>
      </c>
    </row>
    <row r="41" spans="2:9" x14ac:dyDescent="0.3">
      <c r="I41" s="22"/>
    </row>
    <row r="42" spans="2:9" x14ac:dyDescent="0.3">
      <c r="I42" s="22"/>
    </row>
    <row r="43" spans="2:9" x14ac:dyDescent="0.3">
      <c r="I43" s="22"/>
    </row>
    <row r="44" spans="2:9" ht="15" thickBot="1" x14ac:dyDescent="0.35">
      <c r="I44" s="22"/>
    </row>
    <row r="45" spans="2:9" ht="42" thickBot="1" x14ac:dyDescent="0.35">
      <c r="B45" s="2" t="s">
        <v>2</v>
      </c>
      <c r="C45" s="3" t="s">
        <v>0</v>
      </c>
      <c r="D45" s="64" t="s">
        <v>1</v>
      </c>
      <c r="E45" s="65"/>
      <c r="F45" s="65"/>
      <c r="G45" s="66"/>
      <c r="H45" s="23" t="s">
        <v>250</v>
      </c>
      <c r="I45" s="24" t="s">
        <v>251</v>
      </c>
    </row>
    <row r="46" spans="2:9" ht="15" thickBot="1" x14ac:dyDescent="0.35">
      <c r="B46" s="4" t="s">
        <v>3</v>
      </c>
      <c r="C46" s="3" t="s">
        <v>19</v>
      </c>
      <c r="D46" s="67"/>
      <c r="E46" s="68"/>
      <c r="F46" s="68"/>
      <c r="G46" s="69"/>
      <c r="I46" s="24" t="s">
        <v>251</v>
      </c>
    </row>
    <row r="47" spans="2:9" ht="24.6" thickBot="1" x14ac:dyDescent="0.35">
      <c r="B47" s="5" t="s">
        <v>5</v>
      </c>
      <c r="C47" s="70" t="s">
        <v>6</v>
      </c>
      <c r="D47" s="71"/>
      <c r="E47" s="72"/>
      <c r="F47" s="6" t="s">
        <v>7</v>
      </c>
      <c r="G47" s="7" t="s">
        <v>8</v>
      </c>
      <c r="I47" s="25" t="s">
        <v>252</v>
      </c>
    </row>
    <row r="48" spans="2:9" ht="41.4" thickBot="1" x14ac:dyDescent="0.35">
      <c r="B48" s="2" t="s">
        <v>255</v>
      </c>
      <c r="C48" s="73" t="s">
        <v>270</v>
      </c>
      <c r="D48" s="74"/>
      <c r="E48" s="75"/>
      <c r="F48" s="8" t="s">
        <v>258</v>
      </c>
      <c r="G48" s="9" t="s">
        <v>271</v>
      </c>
      <c r="H48" s="26" t="str">
        <f>IFERROR(VLOOKUP(C46,'[1]piano 20-22'!$D$5:$F$142,3,FALSE),"")</f>
        <v xml:space="preserve">Entro ottobre 2020 </v>
      </c>
      <c r="I48" s="27" t="s">
        <v>253</v>
      </c>
    </row>
    <row r="49" spans="2:9" ht="40.799999999999997" x14ac:dyDescent="0.3">
      <c r="B49" s="10" t="s">
        <v>259</v>
      </c>
      <c r="C49" s="76" t="s">
        <v>270</v>
      </c>
      <c r="D49" s="77"/>
      <c r="E49" s="78"/>
      <c r="F49" s="8" t="s">
        <v>258</v>
      </c>
      <c r="G49" s="9" t="s">
        <v>272</v>
      </c>
      <c r="H49" s="26" t="str">
        <f>IFERROR(VLOOKUP(C46,'[1]piano 21-23'!$D$5:$F$142,3,FALSE),"")</f>
        <v xml:space="preserve">Entro ottobre 2022 </v>
      </c>
      <c r="I49" s="27" t="s">
        <v>253</v>
      </c>
    </row>
    <row r="50" spans="2:9" ht="41.4" thickBot="1" x14ac:dyDescent="0.35">
      <c r="B50" s="11" t="s">
        <v>262</v>
      </c>
      <c r="C50" s="79" t="s">
        <v>273</v>
      </c>
      <c r="D50" s="80"/>
      <c r="E50" s="81"/>
      <c r="F50" s="12" t="s">
        <v>258</v>
      </c>
      <c r="G50" s="13" t="s">
        <v>272</v>
      </c>
      <c r="H50" s="26" t="str">
        <f>IFERROR(VLOOKUP(C46,'[1]piano 22-24'!$D$5:$F$142,3,FALSE),"")</f>
        <v xml:space="preserve">Entro ottobre 2022 </v>
      </c>
      <c r="I50" s="27" t="s">
        <v>253</v>
      </c>
    </row>
    <row r="51" spans="2:9" ht="28.8" x14ac:dyDescent="0.3">
      <c r="B51" s="14" t="s">
        <v>9</v>
      </c>
      <c r="C51" s="15" t="s">
        <v>10</v>
      </c>
      <c r="D51" s="16" t="s">
        <v>11</v>
      </c>
      <c r="E51" s="17" t="s">
        <v>12</v>
      </c>
      <c r="F51" s="54"/>
      <c r="G51" s="55"/>
      <c r="I51" s="24" t="s">
        <v>254</v>
      </c>
    </row>
    <row r="52" spans="2:9" x14ac:dyDescent="0.3">
      <c r="B52" s="18" t="s">
        <v>13</v>
      </c>
      <c r="C52" s="19">
        <v>44927</v>
      </c>
      <c r="D52" s="56" t="s">
        <v>14</v>
      </c>
      <c r="E52" s="58"/>
      <c r="F52" s="60" t="s">
        <v>15</v>
      </c>
      <c r="G52" s="61"/>
      <c r="I52" s="24" t="s">
        <v>254</v>
      </c>
    </row>
    <row r="53" spans="2:9" ht="15" thickBot="1" x14ac:dyDescent="0.35">
      <c r="B53" s="20" t="s">
        <v>16</v>
      </c>
      <c r="C53" s="21">
        <v>45657</v>
      </c>
      <c r="D53" s="57"/>
      <c r="E53" s="59"/>
      <c r="F53" s="62"/>
      <c r="G53" s="63"/>
      <c r="I53" s="24" t="s">
        <v>254</v>
      </c>
    </row>
    <row r="54" spans="2:9" x14ac:dyDescent="0.3">
      <c r="I54" s="22"/>
    </row>
    <row r="55" spans="2:9" x14ac:dyDescent="0.3">
      <c r="I55" s="22"/>
    </row>
    <row r="56" spans="2:9" x14ac:dyDescent="0.3">
      <c r="I56" s="22"/>
    </row>
    <row r="57" spans="2:9" ht="15" thickBot="1" x14ac:dyDescent="0.35">
      <c r="I57" s="22"/>
    </row>
    <row r="58" spans="2:9" ht="42" thickBot="1" x14ac:dyDescent="0.35">
      <c r="B58" s="2" t="s">
        <v>2</v>
      </c>
      <c r="C58" s="3" t="s">
        <v>0</v>
      </c>
      <c r="D58" s="64" t="s">
        <v>1</v>
      </c>
      <c r="E58" s="65"/>
      <c r="F58" s="65"/>
      <c r="G58" s="66"/>
      <c r="H58" s="23" t="s">
        <v>250</v>
      </c>
      <c r="I58" s="24" t="s">
        <v>251</v>
      </c>
    </row>
    <row r="59" spans="2:9" ht="15" thickBot="1" x14ac:dyDescent="0.35">
      <c r="B59" s="4" t="s">
        <v>3</v>
      </c>
      <c r="C59" s="3" t="s">
        <v>20</v>
      </c>
      <c r="D59" s="67"/>
      <c r="E59" s="68"/>
      <c r="F59" s="68"/>
      <c r="G59" s="69"/>
      <c r="I59" s="24" t="s">
        <v>251</v>
      </c>
    </row>
    <row r="60" spans="2:9" ht="24.6" thickBot="1" x14ac:dyDescent="0.35">
      <c r="B60" s="5" t="s">
        <v>5</v>
      </c>
      <c r="C60" s="70" t="s">
        <v>6</v>
      </c>
      <c r="D60" s="71"/>
      <c r="E60" s="72"/>
      <c r="F60" s="6" t="s">
        <v>7</v>
      </c>
      <c r="G60" s="7" t="s">
        <v>8</v>
      </c>
      <c r="I60" s="25" t="s">
        <v>252</v>
      </c>
    </row>
    <row r="61" spans="2:9" ht="41.4" thickBot="1" x14ac:dyDescent="0.35">
      <c r="B61" s="2" t="s">
        <v>255</v>
      </c>
      <c r="C61" s="73" t="s">
        <v>274</v>
      </c>
      <c r="D61" s="74"/>
      <c r="E61" s="75"/>
      <c r="F61" s="8" t="s">
        <v>275</v>
      </c>
      <c r="G61" s="9" t="s">
        <v>258</v>
      </c>
      <c r="H61" s="26" t="str">
        <f>IFERROR(VLOOKUP(C59,'[1]piano 20-22'!$D$5:$F$142,3,FALSE),"")</f>
        <v xml:space="preserve">Da dicembre 2020 </v>
      </c>
      <c r="I61" s="27" t="s">
        <v>253</v>
      </c>
    </row>
    <row r="62" spans="2:9" ht="40.799999999999997" x14ac:dyDescent="0.3">
      <c r="B62" s="10" t="s">
        <v>259</v>
      </c>
      <c r="C62" s="76" t="s">
        <v>258</v>
      </c>
      <c r="D62" s="77"/>
      <c r="E62" s="78"/>
      <c r="F62" s="8" t="s">
        <v>258</v>
      </c>
      <c r="G62" s="9" t="s">
        <v>258</v>
      </c>
      <c r="H62" s="26" t="str">
        <f>IFERROR(VLOOKUP(C59,'[1]piano 21-23'!$D$5:$F$142,3,FALSE),"")</f>
        <v/>
      </c>
      <c r="I62" s="27" t="s">
        <v>253</v>
      </c>
    </row>
    <row r="63" spans="2:9" ht="41.4" thickBot="1" x14ac:dyDescent="0.35">
      <c r="B63" s="11" t="s">
        <v>262</v>
      </c>
      <c r="C63" s="79" t="s">
        <v>258</v>
      </c>
      <c r="D63" s="80"/>
      <c r="E63" s="81"/>
      <c r="F63" s="12" t="s">
        <v>258</v>
      </c>
      <c r="G63" s="13" t="s">
        <v>258</v>
      </c>
      <c r="H63" s="26" t="str">
        <f>IFERROR(VLOOKUP(C59,'[1]piano 22-24'!$D$5:$F$142,3,FALSE),"")</f>
        <v/>
      </c>
      <c r="I63" s="27" t="s">
        <v>253</v>
      </c>
    </row>
    <row r="64" spans="2:9" ht="28.8" x14ac:dyDescent="0.3">
      <c r="B64" s="14" t="s">
        <v>9</v>
      </c>
      <c r="C64" s="15" t="s">
        <v>10</v>
      </c>
      <c r="D64" s="16" t="s">
        <v>11</v>
      </c>
      <c r="E64" s="17" t="s">
        <v>12</v>
      </c>
      <c r="F64" s="54"/>
      <c r="G64" s="55"/>
      <c r="I64" s="24" t="s">
        <v>254</v>
      </c>
    </row>
    <row r="65" spans="2:9" x14ac:dyDescent="0.3">
      <c r="B65" s="18" t="s">
        <v>13</v>
      </c>
      <c r="C65" s="19">
        <v>44927</v>
      </c>
      <c r="D65" s="56" t="s">
        <v>14</v>
      </c>
      <c r="E65" s="58"/>
      <c r="F65" s="60" t="s">
        <v>15</v>
      </c>
      <c r="G65" s="61"/>
      <c r="I65" s="24" t="s">
        <v>254</v>
      </c>
    </row>
    <row r="66" spans="2:9" ht="15" thickBot="1" x14ac:dyDescent="0.35">
      <c r="B66" s="20" t="s">
        <v>16</v>
      </c>
      <c r="C66" s="21">
        <v>45657</v>
      </c>
      <c r="D66" s="57"/>
      <c r="E66" s="59"/>
      <c r="F66" s="62"/>
      <c r="G66" s="63"/>
      <c r="I66" s="24" t="s">
        <v>254</v>
      </c>
    </row>
    <row r="67" spans="2:9" x14ac:dyDescent="0.3">
      <c r="I67" s="22"/>
    </row>
    <row r="68" spans="2:9" x14ac:dyDescent="0.3">
      <c r="I68" s="22"/>
    </row>
    <row r="69" spans="2:9" x14ac:dyDescent="0.3">
      <c r="I69" s="22"/>
    </row>
    <row r="70" spans="2:9" ht="15" thickBot="1" x14ac:dyDescent="0.35">
      <c r="I70" s="22"/>
    </row>
    <row r="71" spans="2:9" ht="42" thickBot="1" x14ac:dyDescent="0.35">
      <c r="B71" s="2" t="s">
        <v>2</v>
      </c>
      <c r="C71" s="3" t="s">
        <v>0</v>
      </c>
      <c r="D71" s="64" t="s">
        <v>1</v>
      </c>
      <c r="E71" s="65"/>
      <c r="F71" s="65"/>
      <c r="G71" s="66"/>
      <c r="H71" s="23" t="s">
        <v>250</v>
      </c>
      <c r="I71" s="24" t="s">
        <v>251</v>
      </c>
    </row>
    <row r="72" spans="2:9" ht="15" thickBot="1" x14ac:dyDescent="0.35">
      <c r="B72" s="4" t="s">
        <v>3</v>
      </c>
      <c r="C72" s="3" t="s">
        <v>21</v>
      </c>
      <c r="D72" s="67"/>
      <c r="E72" s="68"/>
      <c r="F72" s="68"/>
      <c r="G72" s="69"/>
      <c r="I72" s="24" t="s">
        <v>251</v>
      </c>
    </row>
    <row r="73" spans="2:9" ht="24.6" thickBot="1" x14ac:dyDescent="0.35">
      <c r="B73" s="5" t="s">
        <v>5</v>
      </c>
      <c r="C73" s="70" t="s">
        <v>6</v>
      </c>
      <c r="D73" s="71"/>
      <c r="E73" s="72"/>
      <c r="F73" s="6" t="s">
        <v>7</v>
      </c>
      <c r="G73" s="7" t="s">
        <v>8</v>
      </c>
      <c r="I73" s="25" t="s">
        <v>252</v>
      </c>
    </row>
    <row r="74" spans="2:9" ht="41.4" thickBot="1" x14ac:dyDescent="0.35">
      <c r="B74" s="2" t="s">
        <v>255</v>
      </c>
      <c r="C74" s="73" t="s">
        <v>276</v>
      </c>
      <c r="D74" s="74"/>
      <c r="E74" s="75"/>
      <c r="F74" s="8" t="s">
        <v>258</v>
      </c>
      <c r="G74" s="9" t="s">
        <v>277</v>
      </c>
      <c r="H74" s="26" t="str">
        <f>IFERROR(VLOOKUP(C72,'[1]piano 20-22'!$D$5:$F$142,3,FALSE),"")</f>
        <v xml:space="preserve">Entro dicembre 2020 </v>
      </c>
      <c r="I74" s="27" t="s">
        <v>253</v>
      </c>
    </row>
    <row r="75" spans="2:9" ht="40.799999999999997" x14ac:dyDescent="0.3">
      <c r="B75" s="10" t="s">
        <v>259</v>
      </c>
      <c r="C75" s="76" t="s">
        <v>258</v>
      </c>
      <c r="D75" s="77"/>
      <c r="E75" s="78"/>
      <c r="F75" s="8" t="s">
        <v>258</v>
      </c>
      <c r="G75" s="9" t="s">
        <v>258</v>
      </c>
      <c r="H75" s="26" t="str">
        <f>IFERROR(VLOOKUP(C72,'[1]piano 21-23'!$D$5:$F$142,3,FALSE),"")</f>
        <v/>
      </c>
      <c r="I75" s="27" t="s">
        <v>253</v>
      </c>
    </row>
    <row r="76" spans="2:9" ht="41.4" thickBot="1" x14ac:dyDescent="0.35">
      <c r="B76" s="11" t="s">
        <v>262</v>
      </c>
      <c r="C76" s="79" t="s">
        <v>258</v>
      </c>
      <c r="D76" s="80"/>
      <c r="E76" s="81"/>
      <c r="F76" s="12" t="s">
        <v>258</v>
      </c>
      <c r="G76" s="13" t="s">
        <v>258</v>
      </c>
      <c r="H76" s="26" t="str">
        <f>IFERROR(VLOOKUP(C72,'[1]piano 22-24'!$D$5:$F$142,3,FALSE),"")</f>
        <v/>
      </c>
      <c r="I76" s="27" t="s">
        <v>253</v>
      </c>
    </row>
    <row r="77" spans="2:9" ht="28.8" x14ac:dyDescent="0.3">
      <c r="B77" s="14" t="s">
        <v>9</v>
      </c>
      <c r="C77" s="15" t="s">
        <v>10</v>
      </c>
      <c r="D77" s="16" t="s">
        <v>11</v>
      </c>
      <c r="E77" s="17" t="s">
        <v>12</v>
      </c>
      <c r="F77" s="54"/>
      <c r="G77" s="55"/>
      <c r="I77" s="24" t="s">
        <v>254</v>
      </c>
    </row>
    <row r="78" spans="2:9" x14ac:dyDescent="0.3">
      <c r="B78" s="18" t="s">
        <v>13</v>
      </c>
      <c r="C78" s="19">
        <v>44927</v>
      </c>
      <c r="D78" s="56" t="s">
        <v>14</v>
      </c>
      <c r="E78" s="58"/>
      <c r="F78" s="60" t="s">
        <v>15</v>
      </c>
      <c r="G78" s="61"/>
      <c r="I78" s="24" t="s">
        <v>254</v>
      </c>
    </row>
    <row r="79" spans="2:9" ht="15" thickBot="1" x14ac:dyDescent="0.35">
      <c r="B79" s="20" t="s">
        <v>16</v>
      </c>
      <c r="C79" s="21">
        <v>45657</v>
      </c>
      <c r="D79" s="57"/>
      <c r="E79" s="59"/>
      <c r="F79" s="62"/>
      <c r="G79" s="63"/>
      <c r="I79" s="24" t="s">
        <v>254</v>
      </c>
    </row>
    <row r="80" spans="2:9" x14ac:dyDescent="0.3">
      <c r="I80" s="22"/>
    </row>
    <row r="81" spans="2:9" x14ac:dyDescent="0.3">
      <c r="I81" s="22"/>
    </row>
    <row r="82" spans="2:9" x14ac:dyDescent="0.3">
      <c r="I82" s="22"/>
    </row>
    <row r="83" spans="2:9" ht="15" thickBot="1" x14ac:dyDescent="0.35">
      <c r="I83" s="22"/>
    </row>
    <row r="84" spans="2:9" ht="42" thickBot="1" x14ac:dyDescent="0.35">
      <c r="B84" s="2" t="s">
        <v>2</v>
      </c>
      <c r="C84" s="3" t="s">
        <v>0</v>
      </c>
      <c r="D84" s="64" t="s">
        <v>1</v>
      </c>
      <c r="E84" s="65"/>
      <c r="F84" s="65"/>
      <c r="G84" s="66"/>
      <c r="H84" s="23" t="s">
        <v>250</v>
      </c>
      <c r="I84" s="24" t="s">
        <v>251</v>
      </c>
    </row>
    <row r="85" spans="2:9" ht="15" thickBot="1" x14ac:dyDescent="0.35">
      <c r="B85" s="4" t="s">
        <v>3</v>
      </c>
      <c r="C85" s="3" t="s">
        <v>22</v>
      </c>
      <c r="D85" s="67"/>
      <c r="E85" s="68"/>
      <c r="F85" s="68"/>
      <c r="G85" s="69"/>
      <c r="I85" s="24" t="s">
        <v>251</v>
      </c>
    </row>
    <row r="86" spans="2:9" ht="24.6" thickBot="1" x14ac:dyDescent="0.35">
      <c r="B86" s="5" t="s">
        <v>5</v>
      </c>
      <c r="C86" s="70" t="s">
        <v>6</v>
      </c>
      <c r="D86" s="71"/>
      <c r="E86" s="72"/>
      <c r="F86" s="6" t="s">
        <v>7</v>
      </c>
      <c r="G86" s="7" t="s">
        <v>8</v>
      </c>
      <c r="I86" s="25" t="s">
        <v>252</v>
      </c>
    </row>
    <row r="87" spans="2:9" ht="41.4" thickBot="1" x14ac:dyDescent="0.35">
      <c r="B87" s="2" t="s">
        <v>255</v>
      </c>
      <c r="C87" s="73" t="s">
        <v>278</v>
      </c>
      <c r="D87" s="74"/>
      <c r="E87" s="75"/>
      <c r="F87" s="8" t="s">
        <v>258</v>
      </c>
      <c r="G87" s="9" t="s">
        <v>279</v>
      </c>
      <c r="H87" s="26" t="str">
        <f>IFERROR(VLOOKUP(C85,'[1]piano 20-22'!$D$5:$F$142,3,FALSE),"")</f>
        <v xml:space="preserve">Entro aprile 2021 </v>
      </c>
      <c r="I87" s="27" t="s">
        <v>253</v>
      </c>
    </row>
    <row r="88" spans="2:9" ht="40.799999999999997" x14ac:dyDescent="0.3">
      <c r="B88" s="10" t="s">
        <v>259</v>
      </c>
      <c r="C88" s="76" t="s">
        <v>280</v>
      </c>
      <c r="D88" s="77"/>
      <c r="E88" s="78"/>
      <c r="F88" s="8" t="s">
        <v>261</v>
      </c>
      <c r="G88" s="9" t="s">
        <v>258</v>
      </c>
      <c r="H88" s="26" t="str">
        <f>IFERROR(VLOOKUP(C85,'[1]piano 21-23'!$D$5:$F$142,3,FALSE),"")</f>
        <v xml:space="preserve">Da settembre 2020 (in corso) </v>
      </c>
      <c r="I88" s="27" t="s">
        <v>253</v>
      </c>
    </row>
    <row r="89" spans="2:9" ht="41.4" thickBot="1" x14ac:dyDescent="0.35">
      <c r="B89" s="11" t="s">
        <v>262</v>
      </c>
      <c r="C89" s="79" t="s">
        <v>280</v>
      </c>
      <c r="D89" s="80"/>
      <c r="E89" s="81"/>
      <c r="F89" s="12" t="s">
        <v>263</v>
      </c>
      <c r="G89" s="13" t="s">
        <v>258</v>
      </c>
      <c r="H89" s="26" t="str">
        <f>IFERROR(VLOOKUP(C85,'[1]piano 22-24'!$D$5:$F$142,3,FALSE),"")</f>
        <v xml:space="preserve">Linee di azione ancora vigenti  </v>
      </c>
      <c r="I89" s="27" t="s">
        <v>253</v>
      </c>
    </row>
    <row r="90" spans="2:9" ht="28.8" x14ac:dyDescent="0.3">
      <c r="B90" s="14" t="s">
        <v>9</v>
      </c>
      <c r="C90" s="15" t="s">
        <v>10</v>
      </c>
      <c r="D90" s="16" t="s">
        <v>11</v>
      </c>
      <c r="E90" s="17" t="s">
        <v>12</v>
      </c>
      <c r="F90" s="54"/>
      <c r="G90" s="55"/>
      <c r="I90" s="24" t="s">
        <v>254</v>
      </c>
    </row>
    <row r="91" spans="2:9" x14ac:dyDescent="0.3">
      <c r="B91" s="18" t="s">
        <v>13</v>
      </c>
      <c r="C91" s="19">
        <v>44927</v>
      </c>
      <c r="D91" s="56" t="s">
        <v>14</v>
      </c>
      <c r="E91" s="58"/>
      <c r="F91" s="60" t="s">
        <v>15</v>
      </c>
      <c r="G91" s="61"/>
      <c r="I91" s="24" t="s">
        <v>254</v>
      </c>
    </row>
    <row r="92" spans="2:9" ht="15" thickBot="1" x14ac:dyDescent="0.35">
      <c r="B92" s="20" t="s">
        <v>16</v>
      </c>
      <c r="C92" s="21">
        <v>45657</v>
      </c>
      <c r="D92" s="57"/>
      <c r="E92" s="59"/>
      <c r="F92" s="62"/>
      <c r="G92" s="63"/>
      <c r="I92" s="24" t="s">
        <v>254</v>
      </c>
    </row>
    <row r="93" spans="2:9" x14ac:dyDescent="0.3">
      <c r="I93" s="22"/>
    </row>
    <row r="94" spans="2:9" x14ac:dyDescent="0.3">
      <c r="I94" s="22"/>
    </row>
    <row r="95" spans="2:9" x14ac:dyDescent="0.3">
      <c r="I95" s="22"/>
    </row>
    <row r="96" spans="2:9" ht="15" thickBot="1" x14ac:dyDescent="0.35">
      <c r="I96" s="22"/>
    </row>
    <row r="97" spans="2:9" ht="42" thickBot="1" x14ac:dyDescent="0.35">
      <c r="B97" s="2" t="s">
        <v>2</v>
      </c>
      <c r="C97" s="3" t="s">
        <v>0</v>
      </c>
      <c r="D97" s="64" t="s">
        <v>1</v>
      </c>
      <c r="E97" s="65"/>
      <c r="F97" s="65"/>
      <c r="G97" s="66"/>
      <c r="H97" s="23" t="s">
        <v>250</v>
      </c>
      <c r="I97" s="24" t="s">
        <v>251</v>
      </c>
    </row>
    <row r="98" spans="2:9" ht="15" thickBot="1" x14ac:dyDescent="0.35">
      <c r="B98" s="4" t="s">
        <v>3</v>
      </c>
      <c r="C98" s="3" t="s">
        <v>23</v>
      </c>
      <c r="D98" s="67"/>
      <c r="E98" s="68"/>
      <c r="F98" s="68"/>
      <c r="G98" s="69"/>
      <c r="I98" s="24" t="s">
        <v>251</v>
      </c>
    </row>
    <row r="99" spans="2:9" ht="24.6" thickBot="1" x14ac:dyDescent="0.35">
      <c r="B99" s="5" t="s">
        <v>5</v>
      </c>
      <c r="C99" s="70" t="s">
        <v>6</v>
      </c>
      <c r="D99" s="71"/>
      <c r="E99" s="72"/>
      <c r="F99" s="6" t="s">
        <v>7</v>
      </c>
      <c r="G99" s="7" t="s">
        <v>8</v>
      </c>
      <c r="I99" s="25" t="s">
        <v>252</v>
      </c>
    </row>
    <row r="100" spans="2:9" ht="41.4" thickBot="1" x14ac:dyDescent="0.35">
      <c r="B100" s="2" t="s">
        <v>255</v>
      </c>
      <c r="C100" s="73" t="s">
        <v>281</v>
      </c>
      <c r="D100" s="74"/>
      <c r="E100" s="75"/>
      <c r="F100" s="8" t="s">
        <v>282</v>
      </c>
      <c r="G100" s="9" t="s">
        <v>258</v>
      </c>
      <c r="H100" s="26" t="str">
        <f>IFERROR(VLOOKUP(C98,'[1]piano 20-22'!$D$5:$F$142,3,FALSE),"")</f>
        <v xml:space="preserve">Da gennaio 2022 </v>
      </c>
      <c r="I100" s="27" t="s">
        <v>253</v>
      </c>
    </row>
    <row r="101" spans="2:9" ht="40.799999999999997" x14ac:dyDescent="0.3">
      <c r="B101" s="10" t="s">
        <v>259</v>
      </c>
      <c r="C101" s="76" t="s">
        <v>258</v>
      </c>
      <c r="D101" s="77"/>
      <c r="E101" s="78"/>
      <c r="F101" s="8" t="s">
        <v>258</v>
      </c>
      <c r="G101" s="9" t="s">
        <v>258</v>
      </c>
      <c r="H101" s="26" t="str">
        <f>IFERROR(VLOOKUP(C98,'[1]piano 21-23'!$D$5:$F$142,3,FALSE),"")</f>
        <v/>
      </c>
      <c r="I101" s="27" t="s">
        <v>253</v>
      </c>
    </row>
    <row r="102" spans="2:9" ht="41.4" thickBot="1" x14ac:dyDescent="0.35">
      <c r="B102" s="11" t="s">
        <v>262</v>
      </c>
      <c r="C102" s="79" t="s">
        <v>258</v>
      </c>
      <c r="D102" s="80"/>
      <c r="E102" s="81"/>
      <c r="F102" s="12" t="s">
        <v>258</v>
      </c>
      <c r="G102" s="13" t="s">
        <v>258</v>
      </c>
      <c r="H102" s="26" t="str">
        <f>IFERROR(VLOOKUP(C98,'[1]piano 22-24'!$D$5:$F$142,3,FALSE),"")</f>
        <v/>
      </c>
      <c r="I102" s="27" t="s">
        <v>253</v>
      </c>
    </row>
    <row r="103" spans="2:9" ht="28.8" x14ac:dyDescent="0.3">
      <c r="B103" s="14" t="s">
        <v>9</v>
      </c>
      <c r="C103" s="15" t="s">
        <v>10</v>
      </c>
      <c r="D103" s="16" t="s">
        <v>11</v>
      </c>
      <c r="E103" s="17" t="s">
        <v>12</v>
      </c>
      <c r="F103" s="54"/>
      <c r="G103" s="55"/>
      <c r="I103" s="24" t="s">
        <v>254</v>
      </c>
    </row>
    <row r="104" spans="2:9" x14ac:dyDescent="0.3">
      <c r="B104" s="18" t="s">
        <v>13</v>
      </c>
      <c r="C104" s="19">
        <v>44927</v>
      </c>
      <c r="D104" s="56" t="s">
        <v>14</v>
      </c>
      <c r="E104" s="58"/>
      <c r="F104" s="60" t="s">
        <v>15</v>
      </c>
      <c r="G104" s="61"/>
      <c r="I104" s="24" t="s">
        <v>254</v>
      </c>
    </row>
    <row r="105" spans="2:9" ht="15" thickBot="1" x14ac:dyDescent="0.35">
      <c r="B105" s="20" t="s">
        <v>16</v>
      </c>
      <c r="C105" s="21">
        <v>45657</v>
      </c>
      <c r="D105" s="57"/>
      <c r="E105" s="59"/>
      <c r="F105" s="62"/>
      <c r="G105" s="63"/>
      <c r="I105" s="24" t="s">
        <v>254</v>
      </c>
    </row>
    <row r="106" spans="2:9" x14ac:dyDescent="0.3">
      <c r="I106" s="22"/>
    </row>
    <row r="107" spans="2:9" x14ac:dyDescent="0.3">
      <c r="I107" s="22"/>
    </row>
    <row r="108" spans="2:9" x14ac:dyDescent="0.3">
      <c r="I108" s="22"/>
    </row>
    <row r="109" spans="2:9" ht="15" thickBot="1" x14ac:dyDescent="0.35">
      <c r="I109" s="22"/>
    </row>
    <row r="110" spans="2:9" ht="42" thickBot="1" x14ac:dyDescent="0.35">
      <c r="B110" s="2" t="s">
        <v>2</v>
      </c>
      <c r="C110" s="3" t="s">
        <v>0</v>
      </c>
      <c r="D110" s="64" t="s">
        <v>1</v>
      </c>
      <c r="E110" s="65"/>
      <c r="F110" s="65"/>
      <c r="G110" s="66"/>
      <c r="H110" s="23" t="s">
        <v>250</v>
      </c>
      <c r="I110" s="24" t="s">
        <v>251</v>
      </c>
    </row>
    <row r="111" spans="2:9" ht="15" thickBot="1" x14ac:dyDescent="0.35">
      <c r="B111" s="4" t="s">
        <v>3</v>
      </c>
      <c r="C111" s="3" t="s">
        <v>24</v>
      </c>
      <c r="D111" s="67"/>
      <c r="E111" s="68"/>
      <c r="F111" s="68"/>
      <c r="G111" s="69"/>
      <c r="I111" s="24" t="s">
        <v>251</v>
      </c>
    </row>
    <row r="112" spans="2:9" ht="24.6" thickBot="1" x14ac:dyDescent="0.35">
      <c r="B112" s="5" t="s">
        <v>5</v>
      </c>
      <c r="C112" s="70" t="s">
        <v>6</v>
      </c>
      <c r="D112" s="71"/>
      <c r="E112" s="72"/>
      <c r="F112" s="6" t="s">
        <v>7</v>
      </c>
      <c r="G112" s="7" t="s">
        <v>8</v>
      </c>
      <c r="I112" s="25" t="s">
        <v>252</v>
      </c>
    </row>
    <row r="113" spans="2:9" ht="41.4" thickBot="1" x14ac:dyDescent="0.35">
      <c r="B113" s="2" t="s">
        <v>255</v>
      </c>
      <c r="C113" s="73" t="s">
        <v>258</v>
      </c>
      <c r="D113" s="74"/>
      <c r="E113" s="75"/>
      <c r="F113" s="8" t="s">
        <v>258</v>
      </c>
      <c r="G113" s="9" t="s">
        <v>258</v>
      </c>
      <c r="H113" s="26" t="str">
        <f>IFERROR(VLOOKUP(C111,'[1]piano 20-22'!$D$5:$F$142,3,FALSE),"")</f>
        <v/>
      </c>
      <c r="I113" s="27" t="s">
        <v>253</v>
      </c>
    </row>
    <row r="114" spans="2:9" ht="40.799999999999997" x14ac:dyDescent="0.3">
      <c r="B114" s="10" t="s">
        <v>259</v>
      </c>
      <c r="C114" s="76" t="s">
        <v>283</v>
      </c>
      <c r="D114" s="77"/>
      <c r="E114" s="78"/>
      <c r="F114" s="8" t="s">
        <v>284</v>
      </c>
      <c r="G114" s="9" t="s">
        <v>258</v>
      </c>
      <c r="H114" s="26" t="str">
        <f>IFERROR(VLOOKUP(C111,'[1]piano 21-23'!$D$5:$F$142,3,FALSE),"")</f>
        <v xml:space="preserve">Da ottobre 2021 (in corso) </v>
      </c>
      <c r="I114" s="27" t="s">
        <v>253</v>
      </c>
    </row>
    <row r="115" spans="2:9" ht="41.4" thickBot="1" x14ac:dyDescent="0.35">
      <c r="B115" s="11" t="s">
        <v>262</v>
      </c>
      <c r="C115" s="79" t="s">
        <v>285</v>
      </c>
      <c r="D115" s="80"/>
      <c r="E115" s="81"/>
      <c r="F115" s="12" t="s">
        <v>263</v>
      </c>
      <c r="G115" s="13" t="s">
        <v>258</v>
      </c>
      <c r="H115" s="26" t="str">
        <f>IFERROR(VLOOKUP(C111,'[1]piano 22-24'!$D$5:$F$142,3,FALSE),"")</f>
        <v xml:space="preserve">Linee di azione ancora vigenti  </v>
      </c>
      <c r="I115" s="27" t="s">
        <v>253</v>
      </c>
    </row>
    <row r="116" spans="2:9" ht="28.8" x14ac:dyDescent="0.3">
      <c r="B116" s="14" t="s">
        <v>9</v>
      </c>
      <c r="C116" s="15" t="s">
        <v>10</v>
      </c>
      <c r="D116" s="16" t="s">
        <v>11</v>
      </c>
      <c r="E116" s="17" t="s">
        <v>12</v>
      </c>
      <c r="F116" s="54"/>
      <c r="G116" s="55"/>
      <c r="I116" s="24" t="s">
        <v>254</v>
      </c>
    </row>
    <row r="117" spans="2:9" x14ac:dyDescent="0.3">
      <c r="B117" s="18" t="s">
        <v>13</v>
      </c>
      <c r="C117" s="19">
        <v>44927</v>
      </c>
      <c r="D117" s="56" t="s">
        <v>14</v>
      </c>
      <c r="E117" s="58"/>
      <c r="F117" s="60" t="s">
        <v>15</v>
      </c>
      <c r="G117" s="61"/>
      <c r="I117" s="24" t="s">
        <v>254</v>
      </c>
    </row>
    <row r="118" spans="2:9" ht="15" thickBot="1" x14ac:dyDescent="0.35">
      <c r="B118" s="20" t="s">
        <v>16</v>
      </c>
      <c r="C118" s="21">
        <v>45657</v>
      </c>
      <c r="D118" s="57"/>
      <c r="E118" s="59"/>
      <c r="F118" s="62"/>
      <c r="G118" s="63"/>
      <c r="I118" s="24" t="s">
        <v>254</v>
      </c>
    </row>
    <row r="119" spans="2:9" x14ac:dyDescent="0.3">
      <c r="I119" s="22"/>
    </row>
    <row r="120" spans="2:9" x14ac:dyDescent="0.3">
      <c r="I120" s="22"/>
    </row>
    <row r="121" spans="2:9" x14ac:dyDescent="0.3">
      <c r="I121" s="22"/>
    </row>
    <row r="122" spans="2:9" ht="15" thickBot="1" x14ac:dyDescent="0.35">
      <c r="I122" s="22"/>
    </row>
    <row r="123" spans="2:9" ht="42" thickBot="1" x14ac:dyDescent="0.35">
      <c r="B123" s="2" t="s">
        <v>2</v>
      </c>
      <c r="C123" s="3" t="s">
        <v>0</v>
      </c>
      <c r="D123" s="64" t="s">
        <v>1</v>
      </c>
      <c r="E123" s="65"/>
      <c r="F123" s="65"/>
      <c r="G123" s="66"/>
      <c r="H123" s="23" t="s">
        <v>250</v>
      </c>
      <c r="I123" s="24" t="s">
        <v>251</v>
      </c>
    </row>
    <row r="124" spans="2:9" ht="15" thickBot="1" x14ac:dyDescent="0.35">
      <c r="B124" s="4" t="s">
        <v>3</v>
      </c>
      <c r="C124" s="3" t="s">
        <v>25</v>
      </c>
      <c r="D124" s="67"/>
      <c r="E124" s="68"/>
      <c r="F124" s="68"/>
      <c r="G124" s="69"/>
      <c r="I124" s="24" t="s">
        <v>251</v>
      </c>
    </row>
    <row r="125" spans="2:9" ht="24.6" thickBot="1" x14ac:dyDescent="0.35">
      <c r="B125" s="5" t="s">
        <v>5</v>
      </c>
      <c r="C125" s="70" t="s">
        <v>6</v>
      </c>
      <c r="D125" s="71"/>
      <c r="E125" s="72"/>
      <c r="F125" s="6" t="s">
        <v>7</v>
      </c>
      <c r="G125" s="7" t="s">
        <v>8</v>
      </c>
      <c r="I125" s="25" t="s">
        <v>252</v>
      </c>
    </row>
    <row r="126" spans="2:9" ht="41.4" thickBot="1" x14ac:dyDescent="0.35">
      <c r="B126" s="2" t="s">
        <v>255</v>
      </c>
      <c r="C126" s="73" t="s">
        <v>258</v>
      </c>
      <c r="D126" s="74"/>
      <c r="E126" s="75"/>
      <c r="F126" s="8" t="s">
        <v>258</v>
      </c>
      <c r="G126" s="9" t="s">
        <v>258</v>
      </c>
      <c r="H126" s="26" t="str">
        <f>IFERROR(VLOOKUP(C124,'[1]piano 20-22'!$D$5:$F$142,3,FALSE),"")</f>
        <v/>
      </c>
      <c r="I126" s="27" t="s">
        <v>253</v>
      </c>
    </row>
    <row r="127" spans="2:9" ht="40.799999999999997" x14ac:dyDescent="0.3">
      <c r="B127" s="10" t="s">
        <v>259</v>
      </c>
      <c r="C127" s="76" t="s">
        <v>286</v>
      </c>
      <c r="D127" s="77"/>
      <c r="E127" s="78"/>
      <c r="F127" s="8" t="s">
        <v>258</v>
      </c>
      <c r="G127" s="9" t="s">
        <v>287</v>
      </c>
      <c r="H127" s="26" t="str">
        <f>IFERROR(VLOOKUP(C124,'[1]piano 21-23'!$D$5:$F$142,3,FALSE),"")</f>
        <v xml:space="preserve">Entro dicembre 2022 </v>
      </c>
      <c r="I127" s="27" t="s">
        <v>253</v>
      </c>
    </row>
    <row r="128" spans="2:9" ht="41.4" thickBot="1" x14ac:dyDescent="0.35">
      <c r="B128" s="11" t="s">
        <v>262</v>
      </c>
      <c r="C128" s="79" t="s">
        <v>286</v>
      </c>
      <c r="D128" s="80"/>
      <c r="E128" s="81"/>
      <c r="F128" s="12" t="s">
        <v>258</v>
      </c>
      <c r="G128" s="13" t="s">
        <v>287</v>
      </c>
      <c r="H128" s="26" t="str">
        <f>IFERROR(VLOOKUP(C124,'[1]piano 22-24'!$D$5:$F$142,3,FALSE),"")</f>
        <v xml:space="preserve">Entro dicembre 2022 </v>
      </c>
      <c r="I128" s="27" t="s">
        <v>253</v>
      </c>
    </row>
    <row r="129" spans="2:9" ht="28.8" x14ac:dyDescent="0.3">
      <c r="B129" s="14" t="s">
        <v>9</v>
      </c>
      <c r="C129" s="15" t="s">
        <v>10</v>
      </c>
      <c r="D129" s="16" t="s">
        <v>11</v>
      </c>
      <c r="E129" s="17" t="s">
        <v>12</v>
      </c>
      <c r="F129" s="54"/>
      <c r="G129" s="55"/>
      <c r="I129" s="24" t="s">
        <v>254</v>
      </c>
    </row>
    <row r="130" spans="2:9" x14ac:dyDescent="0.3">
      <c r="B130" s="18" t="s">
        <v>13</v>
      </c>
      <c r="C130" s="19">
        <v>44927</v>
      </c>
      <c r="D130" s="56" t="s">
        <v>14</v>
      </c>
      <c r="E130" s="58"/>
      <c r="F130" s="60" t="s">
        <v>15</v>
      </c>
      <c r="G130" s="61"/>
      <c r="I130" s="24" t="s">
        <v>254</v>
      </c>
    </row>
    <row r="131" spans="2:9" ht="15" thickBot="1" x14ac:dyDescent="0.35">
      <c r="B131" s="20" t="s">
        <v>16</v>
      </c>
      <c r="C131" s="21">
        <v>45657</v>
      </c>
      <c r="D131" s="57"/>
      <c r="E131" s="59"/>
      <c r="F131" s="62"/>
      <c r="G131" s="63"/>
      <c r="I131" s="24" t="s">
        <v>254</v>
      </c>
    </row>
    <row r="132" spans="2:9" x14ac:dyDescent="0.3">
      <c r="I132" s="22"/>
    </row>
    <row r="133" spans="2:9" x14ac:dyDescent="0.3">
      <c r="I133" s="22"/>
    </row>
    <row r="134" spans="2:9" x14ac:dyDescent="0.3">
      <c r="I134" s="22"/>
    </row>
    <row r="135" spans="2:9" ht="15" thickBot="1" x14ac:dyDescent="0.35">
      <c r="I135" s="22"/>
    </row>
    <row r="136" spans="2:9" ht="42" thickBot="1" x14ac:dyDescent="0.35">
      <c r="B136" s="2" t="s">
        <v>2</v>
      </c>
      <c r="C136" s="3" t="s">
        <v>0</v>
      </c>
      <c r="D136" s="64" t="s">
        <v>1</v>
      </c>
      <c r="E136" s="65"/>
      <c r="F136" s="65"/>
      <c r="G136" s="66"/>
      <c r="H136" s="23" t="s">
        <v>250</v>
      </c>
      <c r="I136" s="24" t="s">
        <v>251</v>
      </c>
    </row>
    <row r="137" spans="2:9" ht="15" thickBot="1" x14ac:dyDescent="0.35">
      <c r="B137" s="4" t="s">
        <v>3</v>
      </c>
      <c r="C137" s="3" t="s">
        <v>26</v>
      </c>
      <c r="D137" s="67"/>
      <c r="E137" s="68"/>
      <c r="F137" s="68"/>
      <c r="G137" s="69"/>
      <c r="I137" s="24" t="s">
        <v>251</v>
      </c>
    </row>
    <row r="138" spans="2:9" ht="24.6" thickBot="1" x14ac:dyDescent="0.35">
      <c r="B138" s="5" t="s">
        <v>5</v>
      </c>
      <c r="C138" s="70" t="s">
        <v>6</v>
      </c>
      <c r="D138" s="71"/>
      <c r="E138" s="72"/>
      <c r="F138" s="6" t="s">
        <v>7</v>
      </c>
      <c r="G138" s="7" t="s">
        <v>8</v>
      </c>
      <c r="I138" s="25" t="s">
        <v>252</v>
      </c>
    </row>
    <row r="139" spans="2:9" ht="41.4" thickBot="1" x14ac:dyDescent="0.35">
      <c r="B139" s="2" t="s">
        <v>255</v>
      </c>
      <c r="C139" s="73" t="s">
        <v>258</v>
      </c>
      <c r="D139" s="74"/>
      <c r="E139" s="75"/>
      <c r="F139" s="8" t="s">
        <v>258</v>
      </c>
      <c r="G139" s="9" t="s">
        <v>258</v>
      </c>
      <c r="H139" s="26" t="str">
        <f>IFERROR(VLOOKUP(C137,'[1]piano 20-22'!$D$5:$F$142,3,FALSE),"")</f>
        <v/>
      </c>
      <c r="I139" s="27" t="s">
        <v>253</v>
      </c>
    </row>
    <row r="140" spans="2:9" ht="40.799999999999997" x14ac:dyDescent="0.3">
      <c r="B140" s="10" t="s">
        <v>259</v>
      </c>
      <c r="C140" s="76" t="s">
        <v>288</v>
      </c>
      <c r="D140" s="77"/>
      <c r="E140" s="78"/>
      <c r="F140" s="8" t="s">
        <v>258</v>
      </c>
      <c r="G140" s="9" t="s">
        <v>289</v>
      </c>
      <c r="H140" s="26" t="str">
        <f>IFERROR(VLOOKUP(C137,'[1]piano 21-23'!$D$5:$F$142,3,FALSE),"")</f>
        <v xml:space="preserve">Entro dicembre 2023 </v>
      </c>
      <c r="I140" s="27" t="s">
        <v>253</v>
      </c>
    </row>
    <row r="141" spans="2:9" ht="41.4" thickBot="1" x14ac:dyDescent="0.35">
      <c r="B141" s="11" t="s">
        <v>262</v>
      </c>
      <c r="C141" s="79" t="s">
        <v>290</v>
      </c>
      <c r="D141" s="80"/>
      <c r="E141" s="81"/>
      <c r="F141" s="12" t="s">
        <v>258</v>
      </c>
      <c r="G141" s="13" t="s">
        <v>289</v>
      </c>
      <c r="H141" s="26" t="str">
        <f>IFERROR(VLOOKUP(C137,'[1]piano 22-24'!$D$5:$F$142,3,FALSE),"")</f>
        <v xml:space="preserve">Entro dicembre 2023 </v>
      </c>
      <c r="I141" s="27" t="s">
        <v>253</v>
      </c>
    </row>
    <row r="142" spans="2:9" ht="28.8" x14ac:dyDescent="0.3">
      <c r="B142" s="14" t="s">
        <v>9</v>
      </c>
      <c r="C142" s="15" t="s">
        <v>10</v>
      </c>
      <c r="D142" s="16" t="s">
        <v>11</v>
      </c>
      <c r="E142" s="17" t="s">
        <v>12</v>
      </c>
      <c r="F142" s="54"/>
      <c r="G142" s="55"/>
      <c r="I142" s="24" t="s">
        <v>254</v>
      </c>
    </row>
    <row r="143" spans="2:9" x14ac:dyDescent="0.3">
      <c r="B143" s="18" t="s">
        <v>13</v>
      </c>
      <c r="C143" s="19">
        <v>44927</v>
      </c>
      <c r="D143" s="56" t="s">
        <v>14</v>
      </c>
      <c r="E143" s="58"/>
      <c r="F143" s="60" t="s">
        <v>15</v>
      </c>
      <c r="G143" s="61"/>
      <c r="I143" s="24" t="s">
        <v>254</v>
      </c>
    </row>
    <row r="144" spans="2:9" ht="15" thickBot="1" x14ac:dyDescent="0.35">
      <c r="B144" s="20" t="s">
        <v>16</v>
      </c>
      <c r="C144" s="21">
        <v>45657</v>
      </c>
      <c r="D144" s="57"/>
      <c r="E144" s="59"/>
      <c r="F144" s="62"/>
      <c r="G144" s="63"/>
      <c r="I144" s="24" t="s">
        <v>254</v>
      </c>
    </row>
    <row r="145" spans="2:9" x14ac:dyDescent="0.3">
      <c r="I145" s="22"/>
    </row>
    <row r="146" spans="2:9" x14ac:dyDescent="0.3">
      <c r="I146" s="22"/>
    </row>
    <row r="147" spans="2:9" x14ac:dyDescent="0.3">
      <c r="I147" s="22"/>
    </row>
    <row r="148" spans="2:9" ht="15" thickBot="1" x14ac:dyDescent="0.35">
      <c r="I148" s="22"/>
    </row>
    <row r="149" spans="2:9" ht="42" thickBot="1" x14ac:dyDescent="0.35">
      <c r="B149" s="2" t="s">
        <v>2</v>
      </c>
      <c r="C149" s="3" t="s">
        <v>27</v>
      </c>
      <c r="D149" s="64" t="s">
        <v>28</v>
      </c>
      <c r="E149" s="65"/>
      <c r="F149" s="65"/>
      <c r="G149" s="66"/>
      <c r="H149" s="23" t="s">
        <v>250</v>
      </c>
      <c r="I149" s="24" t="s">
        <v>251</v>
      </c>
    </row>
    <row r="150" spans="2:9" ht="15" thickBot="1" x14ac:dyDescent="0.35">
      <c r="B150" s="4" t="s">
        <v>3</v>
      </c>
      <c r="C150" s="3" t="s">
        <v>29</v>
      </c>
      <c r="D150" s="67"/>
      <c r="E150" s="68"/>
      <c r="F150" s="68"/>
      <c r="G150" s="69"/>
      <c r="I150" s="24" t="s">
        <v>251</v>
      </c>
    </row>
    <row r="151" spans="2:9" ht="24.6" thickBot="1" x14ac:dyDescent="0.35">
      <c r="B151" s="5" t="s">
        <v>5</v>
      </c>
      <c r="C151" s="70" t="s">
        <v>6</v>
      </c>
      <c r="D151" s="71"/>
      <c r="E151" s="72"/>
      <c r="F151" s="6" t="s">
        <v>7</v>
      </c>
      <c r="G151" s="7" t="s">
        <v>8</v>
      </c>
      <c r="I151" s="25" t="s">
        <v>252</v>
      </c>
    </row>
    <row r="152" spans="2:9" ht="41.4" thickBot="1" x14ac:dyDescent="0.35">
      <c r="B152" s="2" t="s">
        <v>255</v>
      </c>
      <c r="C152" s="73" t="s">
        <v>291</v>
      </c>
      <c r="D152" s="74"/>
      <c r="E152" s="75"/>
      <c r="F152" s="8" t="s">
        <v>257</v>
      </c>
      <c r="G152" s="9" t="s">
        <v>258</v>
      </c>
      <c r="H152" s="26" t="str">
        <f>IFERROR(VLOOKUP(C150,'[1]piano 20-22'!$D$5:$F$142,3,FALSE),"")</f>
        <v xml:space="preserve">Da settembre 2020 </v>
      </c>
      <c r="I152" s="27" t="s">
        <v>253</v>
      </c>
    </row>
    <row r="153" spans="2:9" ht="40.799999999999997" x14ac:dyDescent="0.3">
      <c r="B153" s="10" t="s">
        <v>259</v>
      </c>
      <c r="C153" s="76" t="s">
        <v>258</v>
      </c>
      <c r="D153" s="77"/>
      <c r="E153" s="78"/>
      <c r="F153" s="8" t="s">
        <v>258</v>
      </c>
      <c r="G153" s="9" t="s">
        <v>258</v>
      </c>
      <c r="H153" s="26" t="str">
        <f>IFERROR(VLOOKUP(C150,'[1]piano 21-23'!$D$5:$F$142,3,FALSE),"")</f>
        <v/>
      </c>
      <c r="I153" s="27" t="s">
        <v>253</v>
      </c>
    </row>
    <row r="154" spans="2:9" ht="41.4" thickBot="1" x14ac:dyDescent="0.35">
      <c r="B154" s="11" t="s">
        <v>262</v>
      </c>
      <c r="C154" s="79" t="s">
        <v>258</v>
      </c>
      <c r="D154" s="80"/>
      <c r="E154" s="81"/>
      <c r="F154" s="12" t="s">
        <v>258</v>
      </c>
      <c r="G154" s="13" t="s">
        <v>258</v>
      </c>
      <c r="H154" s="26" t="str">
        <f>IFERROR(VLOOKUP(C150,'[1]piano 22-24'!$D$5:$F$142,3,FALSE),"")</f>
        <v/>
      </c>
      <c r="I154" s="27" t="s">
        <v>253</v>
      </c>
    </row>
    <row r="155" spans="2:9" ht="29.4" thickBot="1" x14ac:dyDescent="0.35">
      <c r="B155" s="14" t="s">
        <v>9</v>
      </c>
      <c r="C155" s="15" t="s">
        <v>10</v>
      </c>
      <c r="D155" s="16" t="s">
        <v>11</v>
      </c>
      <c r="E155" s="17" t="s">
        <v>12</v>
      </c>
      <c r="F155" s="54"/>
      <c r="G155" s="55"/>
      <c r="I155" s="24" t="s">
        <v>254</v>
      </c>
    </row>
    <row r="156" spans="2:9" x14ac:dyDescent="0.3">
      <c r="B156" s="18" t="s">
        <v>13</v>
      </c>
      <c r="C156" s="19">
        <v>44927</v>
      </c>
      <c r="D156" s="56" t="s">
        <v>14</v>
      </c>
      <c r="E156" s="58"/>
      <c r="F156" s="60" t="s">
        <v>15</v>
      </c>
      <c r="G156" s="61"/>
      <c r="I156" s="24" t="s">
        <v>254</v>
      </c>
    </row>
    <row r="157" spans="2:9" ht="15" thickBot="1" x14ac:dyDescent="0.35">
      <c r="B157" s="20" t="s">
        <v>16</v>
      </c>
      <c r="C157" s="21">
        <v>45657</v>
      </c>
      <c r="D157" s="57"/>
      <c r="E157" s="59"/>
      <c r="F157" s="62"/>
      <c r="G157" s="63"/>
      <c r="I157" s="24" t="s">
        <v>254</v>
      </c>
    </row>
    <row r="158" spans="2:9" x14ac:dyDescent="0.3">
      <c r="I158" s="22"/>
    </row>
    <row r="159" spans="2:9" x14ac:dyDescent="0.3">
      <c r="I159" s="22"/>
    </row>
    <row r="160" spans="2:9" x14ac:dyDescent="0.3">
      <c r="I160" s="22"/>
    </row>
    <row r="161" spans="2:9" ht="15" thickBot="1" x14ac:dyDescent="0.35">
      <c r="I161" s="22"/>
    </row>
    <row r="162" spans="2:9" ht="42" thickBot="1" x14ac:dyDescent="0.35">
      <c r="B162" s="2" t="s">
        <v>2</v>
      </c>
      <c r="C162" s="3" t="s">
        <v>27</v>
      </c>
      <c r="D162" s="64" t="s">
        <v>28</v>
      </c>
      <c r="E162" s="65"/>
      <c r="F162" s="65"/>
      <c r="G162" s="66"/>
      <c r="H162" s="23" t="s">
        <v>250</v>
      </c>
      <c r="I162" s="24" t="s">
        <v>251</v>
      </c>
    </row>
    <row r="163" spans="2:9" ht="15" thickBot="1" x14ac:dyDescent="0.35">
      <c r="B163" s="4" t="s">
        <v>3</v>
      </c>
      <c r="C163" s="3" t="s">
        <v>30</v>
      </c>
      <c r="D163" s="67"/>
      <c r="E163" s="68"/>
      <c r="F163" s="68"/>
      <c r="G163" s="69"/>
      <c r="I163" s="24" t="s">
        <v>251</v>
      </c>
    </row>
    <row r="164" spans="2:9" ht="24.6" thickBot="1" x14ac:dyDescent="0.35">
      <c r="B164" s="5" t="s">
        <v>5</v>
      </c>
      <c r="C164" s="70" t="s">
        <v>6</v>
      </c>
      <c r="D164" s="71"/>
      <c r="E164" s="72"/>
      <c r="F164" s="6" t="s">
        <v>7</v>
      </c>
      <c r="G164" s="7" t="s">
        <v>8</v>
      </c>
      <c r="I164" s="25" t="s">
        <v>252</v>
      </c>
    </row>
    <row r="165" spans="2:9" ht="41.4" thickBot="1" x14ac:dyDescent="0.35">
      <c r="B165" s="2" t="s">
        <v>255</v>
      </c>
      <c r="C165" s="73" t="s">
        <v>292</v>
      </c>
      <c r="D165" s="74"/>
      <c r="E165" s="75"/>
      <c r="F165" s="8" t="s">
        <v>257</v>
      </c>
      <c r="G165" s="9" t="s">
        <v>258</v>
      </c>
      <c r="H165" s="26" t="str">
        <f>IFERROR(VLOOKUP(C163,'[1]piano 20-22'!$D$5:$F$142,3,FALSE),"")</f>
        <v xml:space="preserve">Da settembre 2020 </v>
      </c>
      <c r="I165" s="27" t="s">
        <v>253</v>
      </c>
    </row>
    <row r="166" spans="2:9" ht="40.799999999999997" x14ac:dyDescent="0.3">
      <c r="B166" s="10" t="s">
        <v>259</v>
      </c>
      <c r="C166" s="76" t="s">
        <v>293</v>
      </c>
      <c r="D166" s="77"/>
      <c r="E166" s="78"/>
      <c r="F166" s="8" t="s">
        <v>282</v>
      </c>
      <c r="G166" s="9" t="s">
        <v>258</v>
      </c>
      <c r="H166" s="26" t="str">
        <f>IFERROR(VLOOKUP(C163,'[1]piano 21-23'!$D$5:$F$142,3,FALSE),"")</f>
        <v xml:space="preserve">Da gennaio 2022 </v>
      </c>
      <c r="I166" s="27" t="s">
        <v>253</v>
      </c>
    </row>
    <row r="167" spans="2:9" ht="41.4" thickBot="1" x14ac:dyDescent="0.35">
      <c r="B167" s="11" t="s">
        <v>262</v>
      </c>
      <c r="C167" s="79" t="s">
        <v>293</v>
      </c>
      <c r="D167" s="80"/>
      <c r="E167" s="81"/>
      <c r="F167" s="12" t="s">
        <v>263</v>
      </c>
      <c r="G167" s="13" t="s">
        <v>258</v>
      </c>
      <c r="H167" s="26" t="str">
        <f>IFERROR(VLOOKUP(C163,'[1]piano 22-24'!$D$5:$F$142,3,FALSE),"")</f>
        <v xml:space="preserve">Linee di azione ancora vigenti  </v>
      </c>
      <c r="I167" s="27" t="s">
        <v>253</v>
      </c>
    </row>
    <row r="168" spans="2:9" ht="28.8" x14ac:dyDescent="0.3">
      <c r="B168" s="14" t="s">
        <v>9</v>
      </c>
      <c r="C168" s="15" t="s">
        <v>10</v>
      </c>
      <c r="D168" s="16" t="s">
        <v>11</v>
      </c>
      <c r="E168" s="17" t="s">
        <v>12</v>
      </c>
      <c r="F168" s="54"/>
      <c r="G168" s="55"/>
      <c r="I168" s="24" t="s">
        <v>254</v>
      </c>
    </row>
    <row r="169" spans="2:9" x14ac:dyDescent="0.3">
      <c r="B169" s="18" t="s">
        <v>13</v>
      </c>
      <c r="C169" s="19">
        <v>44927</v>
      </c>
      <c r="D169" s="56" t="s">
        <v>14</v>
      </c>
      <c r="E169" s="58"/>
      <c r="F169" s="60" t="s">
        <v>15</v>
      </c>
      <c r="G169" s="61"/>
      <c r="I169" s="24" t="s">
        <v>254</v>
      </c>
    </row>
    <row r="170" spans="2:9" ht="15" thickBot="1" x14ac:dyDescent="0.35">
      <c r="B170" s="20" t="s">
        <v>16</v>
      </c>
      <c r="C170" s="21">
        <v>45657</v>
      </c>
      <c r="D170" s="57"/>
      <c r="E170" s="59"/>
      <c r="F170" s="62"/>
      <c r="G170" s="63"/>
      <c r="I170" s="24" t="s">
        <v>254</v>
      </c>
    </row>
    <row r="171" spans="2:9" x14ac:dyDescent="0.3">
      <c r="I171" s="22"/>
    </row>
    <row r="172" spans="2:9" x14ac:dyDescent="0.3">
      <c r="I172" s="22"/>
    </row>
    <row r="173" spans="2:9" x14ac:dyDescent="0.3">
      <c r="I173" s="22"/>
    </row>
    <row r="174" spans="2:9" ht="15" thickBot="1" x14ac:dyDescent="0.35">
      <c r="I174" s="22"/>
    </row>
    <row r="175" spans="2:9" ht="42" thickBot="1" x14ac:dyDescent="0.35">
      <c r="B175" s="2" t="s">
        <v>2</v>
      </c>
      <c r="C175" s="3" t="s">
        <v>27</v>
      </c>
      <c r="D175" s="64" t="s">
        <v>28</v>
      </c>
      <c r="E175" s="65"/>
      <c r="F175" s="65"/>
      <c r="G175" s="66"/>
      <c r="H175" s="23" t="s">
        <v>250</v>
      </c>
      <c r="I175" s="24" t="s">
        <v>251</v>
      </c>
    </row>
    <row r="176" spans="2:9" ht="15" thickBot="1" x14ac:dyDescent="0.35">
      <c r="B176" s="4" t="s">
        <v>3</v>
      </c>
      <c r="C176" s="3" t="s">
        <v>31</v>
      </c>
      <c r="D176" s="67"/>
      <c r="E176" s="68"/>
      <c r="F176" s="68"/>
      <c r="G176" s="69"/>
      <c r="I176" s="24" t="s">
        <v>251</v>
      </c>
    </row>
    <row r="177" spans="2:9" ht="24.6" thickBot="1" x14ac:dyDescent="0.35">
      <c r="B177" s="5" t="s">
        <v>5</v>
      </c>
      <c r="C177" s="70" t="s">
        <v>6</v>
      </c>
      <c r="D177" s="71"/>
      <c r="E177" s="72"/>
      <c r="F177" s="6" t="s">
        <v>7</v>
      </c>
      <c r="G177" s="7" t="s">
        <v>8</v>
      </c>
      <c r="I177" s="25" t="s">
        <v>252</v>
      </c>
    </row>
    <row r="178" spans="2:9" ht="41.4" thickBot="1" x14ac:dyDescent="0.35">
      <c r="B178" s="2" t="s">
        <v>255</v>
      </c>
      <c r="C178" s="73" t="s">
        <v>294</v>
      </c>
      <c r="D178" s="74"/>
      <c r="E178" s="75"/>
      <c r="F178" s="8" t="s">
        <v>258</v>
      </c>
      <c r="G178" s="9" t="s">
        <v>295</v>
      </c>
      <c r="H178" s="26" t="str">
        <f>IFERROR(VLOOKUP(C176,'[1]piano 20-22'!$D$5:$F$142,3,FALSE),"")</f>
        <v xml:space="preserve">Entro settembre 2020 </v>
      </c>
      <c r="I178" s="27" t="s">
        <v>253</v>
      </c>
    </row>
    <row r="179" spans="2:9" ht="40.799999999999997" x14ac:dyDescent="0.3">
      <c r="B179" s="10" t="s">
        <v>259</v>
      </c>
      <c r="C179" s="76" t="s">
        <v>258</v>
      </c>
      <c r="D179" s="77"/>
      <c r="E179" s="78"/>
      <c r="F179" s="8" t="s">
        <v>258</v>
      </c>
      <c r="G179" s="9" t="s">
        <v>258</v>
      </c>
      <c r="H179" s="26" t="str">
        <f>IFERROR(VLOOKUP(C176,'[1]piano 21-23'!$D$5:$F$142,3,FALSE),"")</f>
        <v/>
      </c>
      <c r="I179" s="27" t="s">
        <v>253</v>
      </c>
    </row>
    <row r="180" spans="2:9" ht="41.4" thickBot="1" x14ac:dyDescent="0.35">
      <c r="B180" s="11" t="s">
        <v>262</v>
      </c>
      <c r="C180" s="79" t="s">
        <v>258</v>
      </c>
      <c r="D180" s="80"/>
      <c r="E180" s="81"/>
      <c r="F180" s="12" t="s">
        <v>258</v>
      </c>
      <c r="G180" s="13" t="s">
        <v>258</v>
      </c>
      <c r="H180" s="26" t="str">
        <f>IFERROR(VLOOKUP(C176,'[1]piano 22-24'!$D$5:$F$142,3,FALSE),"")</f>
        <v/>
      </c>
      <c r="I180" s="27" t="s">
        <v>253</v>
      </c>
    </row>
    <row r="181" spans="2:9" ht="28.8" x14ac:dyDescent="0.3">
      <c r="B181" s="14" t="s">
        <v>9</v>
      </c>
      <c r="C181" s="15" t="s">
        <v>10</v>
      </c>
      <c r="D181" s="16" t="s">
        <v>11</v>
      </c>
      <c r="E181" s="17" t="s">
        <v>12</v>
      </c>
      <c r="F181" s="54"/>
      <c r="G181" s="55"/>
      <c r="I181" s="24" t="s">
        <v>254</v>
      </c>
    </row>
    <row r="182" spans="2:9" x14ac:dyDescent="0.3">
      <c r="B182" s="18" t="s">
        <v>13</v>
      </c>
      <c r="C182" s="19">
        <v>44927</v>
      </c>
      <c r="D182" s="56" t="s">
        <v>14</v>
      </c>
      <c r="E182" s="58"/>
      <c r="F182" s="60" t="s">
        <v>15</v>
      </c>
      <c r="G182" s="61"/>
      <c r="I182" s="24" t="s">
        <v>254</v>
      </c>
    </row>
    <row r="183" spans="2:9" ht="15" thickBot="1" x14ac:dyDescent="0.35">
      <c r="B183" s="20" t="s">
        <v>16</v>
      </c>
      <c r="C183" s="21">
        <v>45657</v>
      </c>
      <c r="D183" s="57"/>
      <c r="E183" s="59"/>
      <c r="F183" s="62"/>
      <c r="G183" s="63"/>
      <c r="I183" s="24" t="s">
        <v>254</v>
      </c>
    </row>
    <row r="184" spans="2:9" x14ac:dyDescent="0.3">
      <c r="I184" s="22"/>
    </row>
    <row r="185" spans="2:9" x14ac:dyDescent="0.3">
      <c r="I185" s="22"/>
    </row>
    <row r="186" spans="2:9" x14ac:dyDescent="0.3">
      <c r="I186" s="22"/>
    </row>
    <row r="187" spans="2:9" ht="15" thickBot="1" x14ac:dyDescent="0.35">
      <c r="I187" s="22"/>
    </row>
    <row r="188" spans="2:9" ht="42" thickBot="1" x14ac:dyDescent="0.35">
      <c r="B188" s="2" t="s">
        <v>2</v>
      </c>
      <c r="C188" s="3" t="s">
        <v>27</v>
      </c>
      <c r="D188" s="64" t="s">
        <v>28</v>
      </c>
      <c r="E188" s="65"/>
      <c r="F188" s="65"/>
      <c r="G188" s="66"/>
      <c r="H188" s="23" t="s">
        <v>250</v>
      </c>
      <c r="I188" s="24" t="s">
        <v>251</v>
      </c>
    </row>
    <row r="189" spans="2:9" ht="15" thickBot="1" x14ac:dyDescent="0.35">
      <c r="B189" s="4" t="s">
        <v>3</v>
      </c>
      <c r="C189" s="3" t="s">
        <v>32</v>
      </c>
      <c r="D189" s="67"/>
      <c r="E189" s="68"/>
      <c r="F189" s="68"/>
      <c r="G189" s="69"/>
      <c r="I189" s="24" t="s">
        <v>251</v>
      </c>
    </row>
    <row r="190" spans="2:9" ht="24.6" thickBot="1" x14ac:dyDescent="0.35">
      <c r="B190" s="5" t="s">
        <v>5</v>
      </c>
      <c r="C190" s="70" t="s">
        <v>6</v>
      </c>
      <c r="D190" s="71"/>
      <c r="E190" s="72"/>
      <c r="F190" s="6" t="s">
        <v>7</v>
      </c>
      <c r="G190" s="7" t="s">
        <v>8</v>
      </c>
      <c r="I190" s="25" t="s">
        <v>252</v>
      </c>
    </row>
    <row r="191" spans="2:9" ht="41.4" thickBot="1" x14ac:dyDescent="0.35">
      <c r="B191" s="2" t="s">
        <v>255</v>
      </c>
      <c r="C191" s="73" t="s">
        <v>296</v>
      </c>
      <c r="D191" s="74"/>
      <c r="E191" s="75"/>
      <c r="F191" s="8" t="s">
        <v>258</v>
      </c>
      <c r="G191" s="9" t="s">
        <v>277</v>
      </c>
      <c r="H191" s="26" t="str">
        <f>IFERROR(VLOOKUP(C189,'[1]piano 20-22'!$D$5:$F$142,3,FALSE),"")</f>
        <v xml:space="preserve">Entro dicembre 2020 </v>
      </c>
      <c r="I191" s="27" t="s">
        <v>253</v>
      </c>
    </row>
    <row r="192" spans="2:9" ht="40.799999999999997" x14ac:dyDescent="0.3">
      <c r="B192" s="10" t="s">
        <v>259</v>
      </c>
      <c r="C192" s="76" t="s">
        <v>258</v>
      </c>
      <c r="D192" s="77"/>
      <c r="E192" s="78"/>
      <c r="F192" s="8" t="s">
        <v>258</v>
      </c>
      <c r="G192" s="9" t="s">
        <v>258</v>
      </c>
      <c r="H192" s="26" t="str">
        <f>IFERROR(VLOOKUP(C189,'[1]piano 21-23'!$D$5:$F$142,3,FALSE),"")</f>
        <v/>
      </c>
      <c r="I192" s="27" t="s">
        <v>253</v>
      </c>
    </row>
    <row r="193" spans="2:9" ht="41.4" thickBot="1" x14ac:dyDescent="0.35">
      <c r="B193" s="11" t="s">
        <v>262</v>
      </c>
      <c r="C193" s="79" t="s">
        <v>258</v>
      </c>
      <c r="D193" s="80"/>
      <c r="E193" s="81"/>
      <c r="F193" s="12" t="s">
        <v>258</v>
      </c>
      <c r="G193" s="13" t="s">
        <v>258</v>
      </c>
      <c r="H193" s="26" t="str">
        <f>IFERROR(VLOOKUP(C189,'[1]piano 22-24'!$D$5:$F$142,3,FALSE),"")</f>
        <v/>
      </c>
      <c r="I193" s="27" t="s">
        <v>253</v>
      </c>
    </row>
    <row r="194" spans="2:9" ht="28.8" x14ac:dyDescent="0.3">
      <c r="B194" s="14" t="s">
        <v>9</v>
      </c>
      <c r="C194" s="15" t="s">
        <v>10</v>
      </c>
      <c r="D194" s="16" t="s">
        <v>11</v>
      </c>
      <c r="E194" s="17" t="s">
        <v>12</v>
      </c>
      <c r="F194" s="54"/>
      <c r="G194" s="55"/>
      <c r="I194" s="24" t="s">
        <v>254</v>
      </c>
    </row>
    <row r="195" spans="2:9" x14ac:dyDescent="0.3">
      <c r="B195" s="18" t="s">
        <v>13</v>
      </c>
      <c r="C195" s="19">
        <v>44927</v>
      </c>
      <c r="D195" s="56" t="s">
        <v>14</v>
      </c>
      <c r="E195" s="58"/>
      <c r="F195" s="60" t="s">
        <v>15</v>
      </c>
      <c r="G195" s="61"/>
      <c r="I195" s="24" t="s">
        <v>254</v>
      </c>
    </row>
    <row r="196" spans="2:9" ht="15" thickBot="1" x14ac:dyDescent="0.35">
      <c r="B196" s="20" t="s">
        <v>16</v>
      </c>
      <c r="C196" s="21">
        <v>45657</v>
      </c>
      <c r="D196" s="57"/>
      <c r="E196" s="59"/>
      <c r="F196" s="62"/>
      <c r="G196" s="63"/>
      <c r="I196" s="24" t="s">
        <v>254</v>
      </c>
    </row>
    <row r="197" spans="2:9" x14ac:dyDescent="0.3">
      <c r="I197" s="22"/>
    </row>
    <row r="198" spans="2:9" x14ac:dyDescent="0.3">
      <c r="I198" s="22"/>
    </row>
    <row r="199" spans="2:9" x14ac:dyDescent="0.3">
      <c r="I199" s="22"/>
    </row>
    <row r="200" spans="2:9" ht="15" thickBot="1" x14ac:dyDescent="0.35">
      <c r="I200" s="22"/>
    </row>
    <row r="201" spans="2:9" ht="42" thickBot="1" x14ac:dyDescent="0.35">
      <c r="B201" s="2" t="s">
        <v>2</v>
      </c>
      <c r="C201" s="3" t="s">
        <v>27</v>
      </c>
      <c r="D201" s="64" t="s">
        <v>28</v>
      </c>
      <c r="E201" s="65"/>
      <c r="F201" s="65"/>
      <c r="G201" s="66"/>
      <c r="H201" s="23" t="s">
        <v>250</v>
      </c>
      <c r="I201" s="24" t="s">
        <v>251</v>
      </c>
    </row>
    <row r="202" spans="2:9" ht="15" thickBot="1" x14ac:dyDescent="0.35">
      <c r="B202" s="4" t="s">
        <v>3</v>
      </c>
      <c r="C202" s="3" t="s">
        <v>33</v>
      </c>
      <c r="D202" s="67"/>
      <c r="E202" s="68"/>
      <c r="F202" s="68"/>
      <c r="G202" s="69"/>
      <c r="I202" s="24" t="s">
        <v>251</v>
      </c>
    </row>
    <row r="203" spans="2:9" ht="24.6" thickBot="1" x14ac:dyDescent="0.35">
      <c r="B203" s="5" t="s">
        <v>5</v>
      </c>
      <c r="C203" s="70" t="s">
        <v>6</v>
      </c>
      <c r="D203" s="71"/>
      <c r="E203" s="72"/>
      <c r="F203" s="6" t="s">
        <v>7</v>
      </c>
      <c r="G203" s="7" t="s">
        <v>8</v>
      </c>
      <c r="I203" s="25" t="s">
        <v>252</v>
      </c>
    </row>
    <row r="204" spans="2:9" ht="41.4" thickBot="1" x14ac:dyDescent="0.35">
      <c r="B204" s="2" t="s">
        <v>255</v>
      </c>
      <c r="C204" s="73" t="s">
        <v>297</v>
      </c>
      <c r="D204" s="74"/>
      <c r="E204" s="75"/>
      <c r="F204" s="8" t="s">
        <v>258</v>
      </c>
      <c r="G204" s="9" t="s">
        <v>298</v>
      </c>
      <c r="H204" s="26" t="str">
        <f>IFERROR(VLOOKUP(C202,'[1]piano 20-22'!$D$5:$F$142,3,FALSE),"")</f>
        <v xml:space="preserve">Entro marzo 2021 </v>
      </c>
      <c r="I204" s="27" t="s">
        <v>253</v>
      </c>
    </row>
    <row r="205" spans="2:9" ht="40.799999999999997" x14ac:dyDescent="0.3">
      <c r="B205" s="10" t="s">
        <v>259</v>
      </c>
      <c r="C205" s="76" t="s">
        <v>258</v>
      </c>
      <c r="D205" s="77"/>
      <c r="E205" s="78"/>
      <c r="F205" s="8" t="s">
        <v>258</v>
      </c>
      <c r="G205" s="9" t="s">
        <v>258</v>
      </c>
      <c r="H205" s="26" t="str">
        <f>IFERROR(VLOOKUP(C202,'[1]piano 21-23'!$D$5:$F$142,3,FALSE),"")</f>
        <v/>
      </c>
      <c r="I205" s="27" t="s">
        <v>253</v>
      </c>
    </row>
    <row r="206" spans="2:9" ht="41.4" thickBot="1" x14ac:dyDescent="0.35">
      <c r="B206" s="11" t="s">
        <v>262</v>
      </c>
      <c r="C206" s="79" t="s">
        <v>258</v>
      </c>
      <c r="D206" s="80"/>
      <c r="E206" s="81"/>
      <c r="F206" s="12" t="s">
        <v>258</v>
      </c>
      <c r="G206" s="13" t="s">
        <v>258</v>
      </c>
      <c r="H206" s="26" t="str">
        <f>IFERROR(VLOOKUP(C202,'[1]piano 22-24'!$D$5:$F$142,3,FALSE),"")</f>
        <v/>
      </c>
      <c r="I206" s="27" t="s">
        <v>253</v>
      </c>
    </row>
    <row r="207" spans="2:9" ht="28.8" x14ac:dyDescent="0.3">
      <c r="B207" s="14" t="s">
        <v>9</v>
      </c>
      <c r="C207" s="15" t="s">
        <v>10</v>
      </c>
      <c r="D207" s="16" t="s">
        <v>11</v>
      </c>
      <c r="E207" s="17" t="s">
        <v>12</v>
      </c>
      <c r="F207" s="54"/>
      <c r="G207" s="55"/>
      <c r="I207" s="24" t="s">
        <v>254</v>
      </c>
    </row>
    <row r="208" spans="2:9" x14ac:dyDescent="0.3">
      <c r="B208" s="18" t="s">
        <v>13</v>
      </c>
      <c r="C208" s="19">
        <v>44927</v>
      </c>
      <c r="D208" s="56" t="s">
        <v>14</v>
      </c>
      <c r="E208" s="58"/>
      <c r="F208" s="60" t="s">
        <v>15</v>
      </c>
      <c r="G208" s="61"/>
      <c r="I208" s="24" t="s">
        <v>254</v>
      </c>
    </row>
    <row r="209" spans="2:9" ht="15" thickBot="1" x14ac:dyDescent="0.35">
      <c r="B209" s="20" t="s">
        <v>16</v>
      </c>
      <c r="C209" s="21">
        <v>45657</v>
      </c>
      <c r="D209" s="57"/>
      <c r="E209" s="59"/>
      <c r="F209" s="62"/>
      <c r="G209" s="63"/>
      <c r="I209" s="24" t="s">
        <v>254</v>
      </c>
    </row>
    <row r="210" spans="2:9" x14ac:dyDescent="0.3">
      <c r="I210" s="22"/>
    </row>
    <row r="211" spans="2:9" x14ac:dyDescent="0.3">
      <c r="I211" s="22"/>
    </row>
    <row r="212" spans="2:9" x14ac:dyDescent="0.3">
      <c r="I212" s="22"/>
    </row>
    <row r="213" spans="2:9" ht="15" thickBot="1" x14ac:dyDescent="0.35">
      <c r="I213" s="22"/>
    </row>
    <row r="214" spans="2:9" ht="42" thickBot="1" x14ac:dyDescent="0.35">
      <c r="B214" s="2" t="s">
        <v>2</v>
      </c>
      <c r="C214" s="3" t="s">
        <v>27</v>
      </c>
      <c r="D214" s="64" t="s">
        <v>28</v>
      </c>
      <c r="E214" s="65"/>
      <c r="F214" s="65"/>
      <c r="G214" s="66"/>
      <c r="H214" s="23" t="s">
        <v>250</v>
      </c>
      <c r="I214" s="24" t="s">
        <v>251</v>
      </c>
    </row>
    <row r="215" spans="2:9" ht="15" thickBot="1" x14ac:dyDescent="0.35">
      <c r="B215" s="4" t="s">
        <v>3</v>
      </c>
      <c r="C215" s="3" t="s">
        <v>34</v>
      </c>
      <c r="D215" s="67"/>
      <c r="E215" s="68"/>
      <c r="F215" s="68"/>
      <c r="G215" s="69"/>
      <c r="I215" s="24" t="s">
        <v>251</v>
      </c>
    </row>
    <row r="216" spans="2:9" ht="24.6" thickBot="1" x14ac:dyDescent="0.35">
      <c r="B216" s="5" t="s">
        <v>5</v>
      </c>
      <c r="C216" s="70" t="s">
        <v>6</v>
      </c>
      <c r="D216" s="71"/>
      <c r="E216" s="72"/>
      <c r="F216" s="6" t="s">
        <v>7</v>
      </c>
      <c r="G216" s="7" t="s">
        <v>8</v>
      </c>
      <c r="I216" s="25" t="s">
        <v>252</v>
      </c>
    </row>
    <row r="217" spans="2:9" ht="41.4" thickBot="1" x14ac:dyDescent="0.35">
      <c r="B217" s="2" t="s">
        <v>255</v>
      </c>
      <c r="C217" s="73" t="s">
        <v>299</v>
      </c>
      <c r="D217" s="74"/>
      <c r="E217" s="75"/>
      <c r="F217" s="8" t="s">
        <v>300</v>
      </c>
      <c r="G217" s="9" t="s">
        <v>258</v>
      </c>
      <c r="H217" s="26" t="str">
        <f>IFERROR(VLOOKUP(C215,'[1]piano 20-22'!$D$5:$F$142,3,FALSE),"")</f>
        <v xml:space="preserve">Da aprile 2021 </v>
      </c>
      <c r="I217" s="27" t="s">
        <v>253</v>
      </c>
    </row>
    <row r="218" spans="2:9" ht="40.799999999999997" x14ac:dyDescent="0.3">
      <c r="B218" s="10" t="s">
        <v>259</v>
      </c>
      <c r="C218" s="76" t="s">
        <v>299</v>
      </c>
      <c r="D218" s="77"/>
      <c r="E218" s="78"/>
      <c r="F218" s="8" t="s">
        <v>301</v>
      </c>
      <c r="G218" s="9" t="s">
        <v>258</v>
      </c>
      <c r="H218" s="26" t="str">
        <f>IFERROR(VLOOKUP(C215,'[1]piano 21-23'!$D$5:$F$142,3,FALSE),"")</f>
        <v xml:space="preserve">Da aprile 2021 (in corso) </v>
      </c>
      <c r="I218" s="27" t="s">
        <v>253</v>
      </c>
    </row>
    <row r="219" spans="2:9" ht="41.4" thickBot="1" x14ac:dyDescent="0.35">
      <c r="B219" s="11" t="s">
        <v>262</v>
      </c>
      <c r="C219" s="79" t="s">
        <v>299</v>
      </c>
      <c r="D219" s="80"/>
      <c r="E219" s="81"/>
      <c r="F219" s="12" t="s">
        <v>263</v>
      </c>
      <c r="G219" s="13" t="s">
        <v>258</v>
      </c>
      <c r="H219" s="26" t="str">
        <f>IFERROR(VLOOKUP(C215,'[1]piano 22-24'!$D$5:$F$142,3,FALSE),"")</f>
        <v xml:space="preserve">Linee di azione ancora vigenti  </v>
      </c>
      <c r="I219" s="27" t="s">
        <v>253</v>
      </c>
    </row>
    <row r="220" spans="2:9" ht="28.8" x14ac:dyDescent="0.3">
      <c r="B220" s="14" t="s">
        <v>9</v>
      </c>
      <c r="C220" s="15" t="s">
        <v>10</v>
      </c>
      <c r="D220" s="16" t="s">
        <v>11</v>
      </c>
      <c r="E220" s="17" t="s">
        <v>12</v>
      </c>
      <c r="F220" s="54"/>
      <c r="G220" s="55"/>
      <c r="I220" s="24" t="s">
        <v>254</v>
      </c>
    </row>
    <row r="221" spans="2:9" x14ac:dyDescent="0.3">
      <c r="B221" s="18" t="s">
        <v>13</v>
      </c>
      <c r="C221" s="19">
        <v>44927</v>
      </c>
      <c r="D221" s="56" t="s">
        <v>14</v>
      </c>
      <c r="E221" s="58"/>
      <c r="F221" s="60" t="s">
        <v>15</v>
      </c>
      <c r="G221" s="61"/>
      <c r="I221" s="24" t="s">
        <v>254</v>
      </c>
    </row>
    <row r="222" spans="2:9" ht="15" thickBot="1" x14ac:dyDescent="0.35">
      <c r="B222" s="20" t="s">
        <v>16</v>
      </c>
      <c r="C222" s="21">
        <v>45657</v>
      </c>
      <c r="D222" s="57"/>
      <c r="E222" s="59"/>
      <c r="F222" s="62"/>
      <c r="G222" s="63"/>
      <c r="I222" s="24" t="s">
        <v>254</v>
      </c>
    </row>
    <row r="223" spans="2:9" x14ac:dyDescent="0.3">
      <c r="I223" s="22"/>
    </row>
    <row r="224" spans="2:9" x14ac:dyDescent="0.3">
      <c r="I224" s="22"/>
    </row>
    <row r="225" spans="2:9" x14ac:dyDescent="0.3">
      <c r="I225" s="22"/>
    </row>
    <row r="226" spans="2:9" ht="15" thickBot="1" x14ac:dyDescent="0.35">
      <c r="I226" s="22"/>
    </row>
    <row r="227" spans="2:9" ht="42" thickBot="1" x14ac:dyDescent="0.35">
      <c r="B227" s="2" t="s">
        <v>2</v>
      </c>
      <c r="C227" s="3" t="s">
        <v>27</v>
      </c>
      <c r="D227" s="64" t="s">
        <v>28</v>
      </c>
      <c r="E227" s="65"/>
      <c r="F227" s="65"/>
      <c r="G227" s="66"/>
      <c r="H227" s="23" t="s">
        <v>250</v>
      </c>
      <c r="I227" s="24" t="s">
        <v>251</v>
      </c>
    </row>
    <row r="228" spans="2:9" ht="15" thickBot="1" x14ac:dyDescent="0.35">
      <c r="B228" s="4" t="s">
        <v>3</v>
      </c>
      <c r="C228" s="3" t="s">
        <v>35</v>
      </c>
      <c r="D228" s="67"/>
      <c r="E228" s="68"/>
      <c r="F228" s="68"/>
      <c r="G228" s="69"/>
      <c r="I228" s="24" t="s">
        <v>251</v>
      </c>
    </row>
    <row r="229" spans="2:9" ht="24.6" thickBot="1" x14ac:dyDescent="0.35">
      <c r="B229" s="5" t="s">
        <v>5</v>
      </c>
      <c r="C229" s="70" t="s">
        <v>6</v>
      </c>
      <c r="D229" s="71"/>
      <c r="E229" s="72"/>
      <c r="F229" s="6" t="s">
        <v>7</v>
      </c>
      <c r="G229" s="7" t="s">
        <v>8</v>
      </c>
      <c r="I229" s="25" t="s">
        <v>252</v>
      </c>
    </row>
    <row r="230" spans="2:9" ht="41.4" thickBot="1" x14ac:dyDescent="0.35">
      <c r="B230" s="2" t="s">
        <v>255</v>
      </c>
      <c r="C230" s="73" t="s">
        <v>302</v>
      </c>
      <c r="D230" s="74"/>
      <c r="E230" s="75"/>
      <c r="F230" s="8" t="s">
        <v>258</v>
      </c>
      <c r="G230" s="9" t="s">
        <v>303</v>
      </c>
      <c r="H230" s="26" t="str">
        <f>IFERROR(VLOOKUP(C228,'[1]piano 20-22'!$D$5:$F$142,3,FALSE),"")</f>
        <v xml:space="preserve">Entro giugno 2021 </v>
      </c>
      <c r="I230" s="27" t="s">
        <v>253</v>
      </c>
    </row>
    <row r="231" spans="2:9" ht="40.799999999999997" x14ac:dyDescent="0.3">
      <c r="B231" s="10" t="s">
        <v>259</v>
      </c>
      <c r="C231" s="76" t="s">
        <v>258</v>
      </c>
      <c r="D231" s="77"/>
      <c r="E231" s="78"/>
      <c r="F231" s="8" t="s">
        <v>258</v>
      </c>
      <c r="G231" s="9" t="s">
        <v>258</v>
      </c>
      <c r="H231" s="26" t="str">
        <f>IFERROR(VLOOKUP(C228,'[1]piano 21-23'!$D$5:$F$142,3,FALSE),"")</f>
        <v/>
      </c>
      <c r="I231" s="27" t="s">
        <v>253</v>
      </c>
    </row>
    <row r="232" spans="2:9" ht="41.4" thickBot="1" x14ac:dyDescent="0.35">
      <c r="B232" s="11" t="s">
        <v>262</v>
      </c>
      <c r="C232" s="79" t="s">
        <v>258</v>
      </c>
      <c r="D232" s="80"/>
      <c r="E232" s="81"/>
      <c r="F232" s="12" t="s">
        <v>258</v>
      </c>
      <c r="G232" s="13" t="s">
        <v>258</v>
      </c>
      <c r="H232" s="26" t="str">
        <f>IFERROR(VLOOKUP(C228,'[1]piano 22-24'!$D$5:$F$142,3,FALSE),"")</f>
        <v/>
      </c>
      <c r="I232" s="27" t="s">
        <v>253</v>
      </c>
    </row>
    <row r="233" spans="2:9" ht="28.8" x14ac:dyDescent="0.3">
      <c r="B233" s="14" t="s">
        <v>9</v>
      </c>
      <c r="C233" s="15" t="s">
        <v>10</v>
      </c>
      <c r="D233" s="16" t="s">
        <v>11</v>
      </c>
      <c r="E233" s="17" t="s">
        <v>12</v>
      </c>
      <c r="F233" s="54"/>
      <c r="G233" s="55"/>
      <c r="I233" s="24" t="s">
        <v>254</v>
      </c>
    </row>
    <row r="234" spans="2:9" x14ac:dyDescent="0.3">
      <c r="B234" s="18" t="s">
        <v>13</v>
      </c>
      <c r="C234" s="19">
        <v>44927</v>
      </c>
      <c r="D234" s="56" t="s">
        <v>14</v>
      </c>
      <c r="E234" s="58"/>
      <c r="F234" s="60" t="s">
        <v>15</v>
      </c>
      <c r="G234" s="61"/>
      <c r="I234" s="24" t="s">
        <v>254</v>
      </c>
    </row>
    <row r="235" spans="2:9" ht="15" thickBot="1" x14ac:dyDescent="0.35">
      <c r="B235" s="20" t="s">
        <v>16</v>
      </c>
      <c r="C235" s="21">
        <v>45657</v>
      </c>
      <c r="D235" s="57"/>
      <c r="E235" s="59"/>
      <c r="F235" s="62"/>
      <c r="G235" s="63"/>
      <c r="I235" s="24" t="s">
        <v>254</v>
      </c>
    </row>
    <row r="236" spans="2:9" x14ac:dyDescent="0.3">
      <c r="I236" s="22"/>
    </row>
    <row r="237" spans="2:9" x14ac:dyDescent="0.3">
      <c r="I237" s="22"/>
    </row>
    <row r="238" spans="2:9" x14ac:dyDescent="0.3">
      <c r="I238" s="22"/>
    </row>
    <row r="239" spans="2:9" ht="15" thickBot="1" x14ac:dyDescent="0.35">
      <c r="I239" s="22"/>
    </row>
    <row r="240" spans="2:9" ht="42" thickBot="1" x14ac:dyDescent="0.35">
      <c r="B240" s="2" t="s">
        <v>2</v>
      </c>
      <c r="C240" s="3" t="s">
        <v>27</v>
      </c>
      <c r="D240" s="64" t="s">
        <v>28</v>
      </c>
      <c r="E240" s="65"/>
      <c r="F240" s="65"/>
      <c r="G240" s="66"/>
      <c r="H240" s="23" t="s">
        <v>250</v>
      </c>
      <c r="I240" s="24" t="s">
        <v>251</v>
      </c>
    </row>
    <row r="241" spans="2:9" ht="15" thickBot="1" x14ac:dyDescent="0.35">
      <c r="B241" s="4" t="s">
        <v>3</v>
      </c>
      <c r="C241" s="3" t="s">
        <v>36</v>
      </c>
      <c r="D241" s="67"/>
      <c r="E241" s="68"/>
      <c r="F241" s="68"/>
      <c r="G241" s="69"/>
      <c r="I241" s="24" t="s">
        <v>251</v>
      </c>
    </row>
    <row r="242" spans="2:9" ht="24.6" thickBot="1" x14ac:dyDescent="0.35">
      <c r="B242" s="5" t="s">
        <v>5</v>
      </c>
      <c r="C242" s="70" t="s">
        <v>6</v>
      </c>
      <c r="D242" s="71"/>
      <c r="E242" s="72"/>
      <c r="F242" s="6" t="s">
        <v>7</v>
      </c>
      <c r="G242" s="7" t="s">
        <v>8</v>
      </c>
      <c r="I242" s="25" t="s">
        <v>252</v>
      </c>
    </row>
    <row r="243" spans="2:9" ht="41.4" thickBot="1" x14ac:dyDescent="0.35">
      <c r="B243" s="2" t="s">
        <v>255</v>
      </c>
      <c r="C243" s="73" t="s">
        <v>297</v>
      </c>
      <c r="D243" s="74"/>
      <c r="E243" s="75"/>
      <c r="F243" s="8" t="s">
        <v>258</v>
      </c>
      <c r="G243" s="9" t="s">
        <v>304</v>
      </c>
      <c r="H243" s="26" t="str">
        <f>IFERROR(VLOOKUP(C241,'[1]piano 20-22'!$D$5:$F$142,3,FALSE),"")</f>
        <v xml:space="preserve">Entro marzo 2022 </v>
      </c>
      <c r="I243" s="27" t="s">
        <v>253</v>
      </c>
    </row>
    <row r="244" spans="2:9" ht="40.799999999999997" x14ac:dyDescent="0.3">
      <c r="B244" s="10" t="s">
        <v>259</v>
      </c>
      <c r="C244" s="76" t="s">
        <v>297</v>
      </c>
      <c r="D244" s="77"/>
      <c r="E244" s="78"/>
      <c r="F244" s="8" t="s">
        <v>258</v>
      </c>
      <c r="G244" s="9" t="s">
        <v>304</v>
      </c>
      <c r="H244" s="26" t="str">
        <f>IFERROR(VLOOKUP(C241,'[1]piano 21-23'!$D$5:$F$142,3,FALSE),"")</f>
        <v xml:space="preserve">Entro marzo 2022 </v>
      </c>
      <c r="I244" s="27" t="s">
        <v>253</v>
      </c>
    </row>
    <row r="245" spans="2:9" ht="41.4" thickBot="1" x14ac:dyDescent="0.35">
      <c r="B245" s="11" t="s">
        <v>262</v>
      </c>
      <c r="C245" s="79" t="s">
        <v>305</v>
      </c>
      <c r="D245" s="80"/>
      <c r="E245" s="81"/>
      <c r="F245" s="12" t="s">
        <v>258</v>
      </c>
      <c r="G245" s="13" t="s">
        <v>306</v>
      </c>
      <c r="H245" s="26" t="str">
        <f>IFERROR(VLOOKUP(C241,'[1]piano 22-24'!$D$5:$F$142,3,FALSE),"")</f>
        <v xml:space="preserve">Entro marzo 2023 </v>
      </c>
      <c r="I245" s="27" t="s">
        <v>253</v>
      </c>
    </row>
    <row r="246" spans="2:9" ht="28.8" x14ac:dyDescent="0.3">
      <c r="B246" s="14" t="s">
        <v>9</v>
      </c>
      <c r="C246" s="15" t="s">
        <v>10</v>
      </c>
      <c r="D246" s="16" t="s">
        <v>11</v>
      </c>
      <c r="E246" s="17" t="s">
        <v>12</v>
      </c>
      <c r="F246" s="54"/>
      <c r="G246" s="55"/>
      <c r="I246" s="24" t="s">
        <v>254</v>
      </c>
    </row>
    <row r="247" spans="2:9" x14ac:dyDescent="0.3">
      <c r="B247" s="18" t="s">
        <v>13</v>
      </c>
      <c r="C247" s="19">
        <v>44927</v>
      </c>
      <c r="D247" s="56" t="s">
        <v>14</v>
      </c>
      <c r="E247" s="58"/>
      <c r="F247" s="60" t="s">
        <v>15</v>
      </c>
      <c r="G247" s="61"/>
      <c r="I247" s="24" t="s">
        <v>254</v>
      </c>
    </row>
    <row r="248" spans="2:9" ht="15" thickBot="1" x14ac:dyDescent="0.35">
      <c r="B248" s="20" t="s">
        <v>16</v>
      </c>
      <c r="C248" s="21">
        <v>45657</v>
      </c>
      <c r="D248" s="57"/>
      <c r="E248" s="59"/>
      <c r="F248" s="62"/>
      <c r="G248" s="63"/>
      <c r="I248" s="24" t="s">
        <v>254</v>
      </c>
    </row>
    <row r="249" spans="2:9" x14ac:dyDescent="0.3">
      <c r="I249" s="22"/>
    </row>
    <row r="250" spans="2:9" x14ac:dyDescent="0.3">
      <c r="I250" s="22"/>
    </row>
    <row r="251" spans="2:9" x14ac:dyDescent="0.3">
      <c r="I251" s="22"/>
    </row>
    <row r="252" spans="2:9" ht="15" thickBot="1" x14ac:dyDescent="0.35">
      <c r="I252" s="22"/>
    </row>
    <row r="253" spans="2:9" ht="42" thickBot="1" x14ac:dyDescent="0.35">
      <c r="B253" s="2" t="s">
        <v>2</v>
      </c>
      <c r="C253" s="3" t="s">
        <v>27</v>
      </c>
      <c r="D253" s="64" t="s">
        <v>28</v>
      </c>
      <c r="E253" s="65"/>
      <c r="F253" s="65"/>
      <c r="G253" s="66"/>
      <c r="H253" s="23" t="s">
        <v>250</v>
      </c>
      <c r="I253" s="24" t="s">
        <v>251</v>
      </c>
    </row>
    <row r="254" spans="2:9" ht="15" thickBot="1" x14ac:dyDescent="0.35">
      <c r="B254" s="4" t="s">
        <v>3</v>
      </c>
      <c r="C254" s="3" t="s">
        <v>37</v>
      </c>
      <c r="D254" s="67"/>
      <c r="E254" s="68"/>
      <c r="F254" s="68"/>
      <c r="G254" s="69"/>
      <c r="I254" s="24" t="s">
        <v>251</v>
      </c>
    </row>
    <row r="255" spans="2:9" ht="24.6" thickBot="1" x14ac:dyDescent="0.35">
      <c r="B255" s="5" t="s">
        <v>5</v>
      </c>
      <c r="C255" s="70" t="s">
        <v>6</v>
      </c>
      <c r="D255" s="71"/>
      <c r="E255" s="72"/>
      <c r="F255" s="6" t="s">
        <v>7</v>
      </c>
      <c r="G255" s="7" t="s">
        <v>8</v>
      </c>
      <c r="I255" s="25" t="s">
        <v>252</v>
      </c>
    </row>
    <row r="256" spans="2:9" ht="41.4" thickBot="1" x14ac:dyDescent="0.35">
      <c r="B256" s="2" t="s">
        <v>255</v>
      </c>
      <c r="C256" s="73" t="s">
        <v>258</v>
      </c>
      <c r="D256" s="74"/>
      <c r="E256" s="75"/>
      <c r="F256" s="8" t="s">
        <v>258</v>
      </c>
      <c r="G256" s="9" t="s">
        <v>258</v>
      </c>
      <c r="H256" s="26" t="str">
        <f>IFERROR(VLOOKUP(C254,'[1]piano 20-22'!$D$5:$F$142,3,FALSE),"")</f>
        <v/>
      </c>
      <c r="I256" s="27" t="s">
        <v>253</v>
      </c>
    </row>
    <row r="257" spans="2:9" ht="40.799999999999997" x14ac:dyDescent="0.3">
      <c r="B257" s="10" t="s">
        <v>259</v>
      </c>
      <c r="C257" s="76" t="s">
        <v>307</v>
      </c>
      <c r="D257" s="77"/>
      <c r="E257" s="78"/>
      <c r="F257" s="8" t="s">
        <v>258</v>
      </c>
      <c r="G257" s="9" t="s">
        <v>308</v>
      </c>
      <c r="H257" s="26" t="str">
        <f>IFERROR(VLOOKUP(C254,'[1]piano 21-23'!$D$5:$F$142,3,FALSE),"")</f>
        <v xml:space="preserve">Entro settembre 2022 </v>
      </c>
      <c r="I257" s="27" t="s">
        <v>253</v>
      </c>
    </row>
    <row r="258" spans="2:9" ht="41.4" thickBot="1" x14ac:dyDescent="0.35">
      <c r="B258" s="11" t="s">
        <v>262</v>
      </c>
      <c r="C258" s="79" t="s">
        <v>258</v>
      </c>
      <c r="D258" s="80"/>
      <c r="E258" s="81"/>
      <c r="F258" s="12" t="s">
        <v>258</v>
      </c>
      <c r="G258" s="13" t="s">
        <v>258</v>
      </c>
      <c r="H258" s="26" t="str">
        <f>IFERROR(VLOOKUP(C254,'[1]piano 22-24'!$D$5:$F$142,3,FALSE),"")</f>
        <v/>
      </c>
      <c r="I258" s="27" t="s">
        <v>253</v>
      </c>
    </row>
    <row r="259" spans="2:9" ht="28.8" x14ac:dyDescent="0.3">
      <c r="B259" s="14" t="s">
        <v>9</v>
      </c>
      <c r="C259" s="15" t="s">
        <v>10</v>
      </c>
      <c r="D259" s="16" t="s">
        <v>11</v>
      </c>
      <c r="E259" s="17" t="s">
        <v>12</v>
      </c>
      <c r="F259" s="54"/>
      <c r="G259" s="55"/>
      <c r="I259" s="24" t="s">
        <v>254</v>
      </c>
    </row>
    <row r="260" spans="2:9" x14ac:dyDescent="0.3">
      <c r="B260" s="18" t="s">
        <v>13</v>
      </c>
      <c r="C260" s="19">
        <v>44927</v>
      </c>
      <c r="D260" s="56" t="s">
        <v>14</v>
      </c>
      <c r="E260" s="58"/>
      <c r="F260" s="60" t="s">
        <v>15</v>
      </c>
      <c r="G260" s="61"/>
      <c r="I260" s="24" t="s">
        <v>254</v>
      </c>
    </row>
    <row r="261" spans="2:9" ht="15" thickBot="1" x14ac:dyDescent="0.35">
      <c r="B261" s="20" t="s">
        <v>16</v>
      </c>
      <c r="C261" s="21">
        <v>45657</v>
      </c>
      <c r="D261" s="57"/>
      <c r="E261" s="59"/>
      <c r="F261" s="62"/>
      <c r="G261" s="63"/>
      <c r="I261" s="24" t="s">
        <v>254</v>
      </c>
    </row>
    <row r="262" spans="2:9" x14ac:dyDescent="0.3">
      <c r="I262" s="22"/>
    </row>
    <row r="263" spans="2:9" x14ac:dyDescent="0.3">
      <c r="I263" s="22"/>
    </row>
    <row r="264" spans="2:9" x14ac:dyDescent="0.3">
      <c r="I264" s="22"/>
    </row>
    <row r="265" spans="2:9" ht="15" thickBot="1" x14ac:dyDescent="0.35">
      <c r="I265" s="22"/>
    </row>
    <row r="266" spans="2:9" ht="42" thickBot="1" x14ac:dyDescent="0.35">
      <c r="B266" s="2" t="s">
        <v>2</v>
      </c>
      <c r="C266" s="3" t="s">
        <v>27</v>
      </c>
      <c r="D266" s="64" t="s">
        <v>28</v>
      </c>
      <c r="E266" s="65"/>
      <c r="F266" s="65"/>
      <c r="G266" s="66"/>
      <c r="H266" s="23" t="s">
        <v>250</v>
      </c>
      <c r="I266" s="24" t="s">
        <v>251</v>
      </c>
    </row>
    <row r="267" spans="2:9" ht="15" thickBot="1" x14ac:dyDescent="0.35">
      <c r="B267" s="4" t="s">
        <v>3</v>
      </c>
      <c r="C267" s="3" t="s">
        <v>38</v>
      </c>
      <c r="D267" s="67"/>
      <c r="E267" s="68"/>
      <c r="F267" s="68"/>
      <c r="G267" s="69"/>
      <c r="I267" s="24" t="s">
        <v>251</v>
      </c>
    </row>
    <row r="268" spans="2:9" ht="24.6" thickBot="1" x14ac:dyDescent="0.35">
      <c r="B268" s="5" t="s">
        <v>5</v>
      </c>
      <c r="C268" s="70" t="s">
        <v>6</v>
      </c>
      <c r="D268" s="71"/>
      <c r="E268" s="72"/>
      <c r="F268" s="6" t="s">
        <v>7</v>
      </c>
      <c r="G268" s="7" t="s">
        <v>8</v>
      </c>
      <c r="I268" s="25" t="s">
        <v>252</v>
      </c>
    </row>
    <row r="269" spans="2:9" ht="41.4" thickBot="1" x14ac:dyDescent="0.35">
      <c r="B269" s="2" t="s">
        <v>255</v>
      </c>
      <c r="C269" s="73" t="s">
        <v>258</v>
      </c>
      <c r="D269" s="74"/>
      <c r="E269" s="75"/>
      <c r="F269" s="8" t="s">
        <v>258</v>
      </c>
      <c r="G269" s="9" t="s">
        <v>258</v>
      </c>
      <c r="H269" s="26" t="str">
        <f>IFERROR(VLOOKUP(C267,'[1]piano 20-22'!$D$5:$F$142,3,FALSE),"")</f>
        <v/>
      </c>
      <c r="I269" s="27" t="s">
        <v>253</v>
      </c>
    </row>
    <row r="270" spans="2:9" ht="40.799999999999997" x14ac:dyDescent="0.3">
      <c r="B270" s="10" t="s">
        <v>259</v>
      </c>
      <c r="C270" s="76" t="s">
        <v>309</v>
      </c>
      <c r="D270" s="77"/>
      <c r="E270" s="78"/>
      <c r="F270" s="8" t="s">
        <v>258</v>
      </c>
      <c r="G270" s="9" t="s">
        <v>287</v>
      </c>
      <c r="H270" s="26" t="str">
        <f>IFERROR(VLOOKUP(C267,'[1]piano 21-23'!$D$5:$F$142,3,FALSE),"")</f>
        <v xml:space="preserve">Entro dicembre 2022 </v>
      </c>
      <c r="I270" s="27" t="s">
        <v>253</v>
      </c>
    </row>
    <row r="271" spans="2:9" ht="41.4" thickBot="1" x14ac:dyDescent="0.35">
      <c r="B271" s="11" t="s">
        <v>262</v>
      </c>
      <c r="C271" s="79" t="s">
        <v>309</v>
      </c>
      <c r="D271" s="80"/>
      <c r="E271" s="81"/>
      <c r="F271" s="12" t="s">
        <v>258</v>
      </c>
      <c r="G271" s="13" t="s">
        <v>287</v>
      </c>
      <c r="H271" s="26" t="str">
        <f>IFERROR(VLOOKUP(C267,'[1]piano 22-24'!$D$5:$F$142,3,FALSE),"")</f>
        <v xml:space="preserve">Entro dicembre 2022 </v>
      </c>
      <c r="I271" s="27" t="s">
        <v>253</v>
      </c>
    </row>
    <row r="272" spans="2:9" ht="28.8" x14ac:dyDescent="0.3">
      <c r="B272" s="14" t="s">
        <v>9</v>
      </c>
      <c r="C272" s="15" t="s">
        <v>10</v>
      </c>
      <c r="D272" s="16" t="s">
        <v>11</v>
      </c>
      <c r="E272" s="17" t="s">
        <v>12</v>
      </c>
      <c r="F272" s="54"/>
      <c r="G272" s="55"/>
      <c r="I272" s="24" t="s">
        <v>254</v>
      </c>
    </row>
    <row r="273" spans="2:9" x14ac:dyDescent="0.3">
      <c r="B273" s="18" t="s">
        <v>13</v>
      </c>
      <c r="C273" s="19">
        <v>44927</v>
      </c>
      <c r="D273" s="56" t="s">
        <v>14</v>
      </c>
      <c r="E273" s="58"/>
      <c r="F273" s="60" t="s">
        <v>15</v>
      </c>
      <c r="G273" s="61"/>
      <c r="I273" s="24" t="s">
        <v>254</v>
      </c>
    </row>
    <row r="274" spans="2:9" ht="15" thickBot="1" x14ac:dyDescent="0.35">
      <c r="B274" s="20" t="s">
        <v>16</v>
      </c>
      <c r="C274" s="21">
        <v>45657</v>
      </c>
      <c r="D274" s="57"/>
      <c r="E274" s="59"/>
      <c r="F274" s="62"/>
      <c r="G274" s="63"/>
      <c r="I274" s="24" t="s">
        <v>254</v>
      </c>
    </row>
    <row r="275" spans="2:9" x14ac:dyDescent="0.3">
      <c r="I275" s="22"/>
    </row>
    <row r="276" spans="2:9" x14ac:dyDescent="0.3">
      <c r="I276" s="22"/>
    </row>
    <row r="277" spans="2:9" x14ac:dyDescent="0.3">
      <c r="I277" s="22"/>
    </row>
    <row r="278" spans="2:9" ht="15" thickBot="1" x14ac:dyDescent="0.35">
      <c r="I278" s="22"/>
    </row>
    <row r="279" spans="2:9" ht="42" thickBot="1" x14ac:dyDescent="0.35">
      <c r="B279" s="2" t="s">
        <v>2</v>
      </c>
      <c r="C279" s="3" t="s">
        <v>27</v>
      </c>
      <c r="D279" s="64" t="s">
        <v>28</v>
      </c>
      <c r="E279" s="65"/>
      <c r="F279" s="65"/>
      <c r="G279" s="66"/>
      <c r="H279" s="23" t="s">
        <v>250</v>
      </c>
      <c r="I279" s="24" t="s">
        <v>251</v>
      </c>
    </row>
    <row r="280" spans="2:9" ht="15" thickBot="1" x14ac:dyDescent="0.35">
      <c r="B280" s="4" t="s">
        <v>3</v>
      </c>
      <c r="C280" s="3" t="s">
        <v>39</v>
      </c>
      <c r="D280" s="67"/>
      <c r="E280" s="68"/>
      <c r="F280" s="68"/>
      <c r="G280" s="69"/>
      <c r="I280" s="24" t="s">
        <v>251</v>
      </c>
    </row>
    <row r="281" spans="2:9" ht="24.6" thickBot="1" x14ac:dyDescent="0.35">
      <c r="B281" s="5" t="s">
        <v>5</v>
      </c>
      <c r="C281" s="70" t="s">
        <v>6</v>
      </c>
      <c r="D281" s="71"/>
      <c r="E281" s="72"/>
      <c r="F281" s="6" t="s">
        <v>7</v>
      </c>
      <c r="G281" s="7" t="s">
        <v>8</v>
      </c>
      <c r="I281" s="25" t="s">
        <v>252</v>
      </c>
    </row>
    <row r="282" spans="2:9" ht="41.4" thickBot="1" x14ac:dyDescent="0.35">
      <c r="B282" s="2" t="s">
        <v>255</v>
      </c>
      <c r="C282" s="73" t="s">
        <v>258</v>
      </c>
      <c r="D282" s="74"/>
      <c r="E282" s="75"/>
      <c r="F282" s="8" t="s">
        <v>258</v>
      </c>
      <c r="G282" s="9" t="s">
        <v>258</v>
      </c>
      <c r="H282" s="26" t="str">
        <f>IFERROR(VLOOKUP(C280,'[1]piano 20-22'!$D$5:$F$142,3,FALSE),"")</f>
        <v/>
      </c>
      <c r="I282" s="27" t="s">
        <v>253</v>
      </c>
    </row>
    <row r="283" spans="2:9" ht="40.799999999999997" x14ac:dyDescent="0.3">
      <c r="B283" s="10" t="s">
        <v>259</v>
      </c>
      <c r="C283" s="76" t="s">
        <v>309</v>
      </c>
      <c r="D283" s="77"/>
      <c r="E283" s="78"/>
      <c r="F283" s="8" t="s">
        <v>258</v>
      </c>
      <c r="G283" s="9" t="s">
        <v>289</v>
      </c>
      <c r="H283" s="26" t="str">
        <f>IFERROR(VLOOKUP(C280,'[1]piano 21-23'!$D$5:$F$142,3,FALSE),"")</f>
        <v xml:space="preserve">Entro dicembre 2023 </v>
      </c>
      <c r="I283" s="27" t="s">
        <v>253</v>
      </c>
    </row>
    <row r="284" spans="2:9" ht="41.4" thickBot="1" x14ac:dyDescent="0.35">
      <c r="B284" s="11" t="s">
        <v>262</v>
      </c>
      <c r="C284" s="79" t="s">
        <v>310</v>
      </c>
      <c r="D284" s="80"/>
      <c r="E284" s="81"/>
      <c r="F284" s="12" t="s">
        <v>258</v>
      </c>
      <c r="G284" s="13" t="s">
        <v>289</v>
      </c>
      <c r="H284" s="26" t="str">
        <f>IFERROR(VLOOKUP(C280,'[1]piano 22-24'!$D$5:$F$142,3,FALSE),"")</f>
        <v xml:space="preserve">Entro dicembre 2023 </v>
      </c>
      <c r="I284" s="27" t="s">
        <v>253</v>
      </c>
    </row>
    <row r="285" spans="2:9" ht="28.8" x14ac:dyDescent="0.3">
      <c r="B285" s="14" t="s">
        <v>9</v>
      </c>
      <c r="C285" s="15" t="s">
        <v>10</v>
      </c>
      <c r="D285" s="16" t="s">
        <v>11</v>
      </c>
      <c r="E285" s="17" t="s">
        <v>12</v>
      </c>
      <c r="F285" s="54"/>
      <c r="G285" s="55"/>
      <c r="I285" s="24" t="s">
        <v>254</v>
      </c>
    </row>
    <row r="286" spans="2:9" x14ac:dyDescent="0.3">
      <c r="B286" s="18" t="s">
        <v>13</v>
      </c>
      <c r="C286" s="19">
        <v>44927</v>
      </c>
      <c r="D286" s="56" t="s">
        <v>14</v>
      </c>
      <c r="E286" s="58"/>
      <c r="F286" s="60" t="s">
        <v>15</v>
      </c>
      <c r="G286" s="61"/>
      <c r="I286" s="24" t="s">
        <v>254</v>
      </c>
    </row>
    <row r="287" spans="2:9" ht="15" thickBot="1" x14ac:dyDescent="0.35">
      <c r="B287" s="20" t="s">
        <v>16</v>
      </c>
      <c r="C287" s="21">
        <v>45657</v>
      </c>
      <c r="D287" s="57"/>
      <c r="E287" s="59"/>
      <c r="F287" s="62"/>
      <c r="G287" s="63"/>
      <c r="I287" s="24" t="s">
        <v>254</v>
      </c>
    </row>
    <row r="288" spans="2:9" x14ac:dyDescent="0.3">
      <c r="I288" s="22"/>
    </row>
    <row r="289" spans="2:9" x14ac:dyDescent="0.3">
      <c r="I289" s="22"/>
    </row>
    <row r="290" spans="2:9" x14ac:dyDescent="0.3">
      <c r="I290" s="22"/>
    </row>
    <row r="291" spans="2:9" ht="15" thickBot="1" x14ac:dyDescent="0.35">
      <c r="I291" s="22"/>
    </row>
    <row r="292" spans="2:9" ht="42" thickBot="1" x14ac:dyDescent="0.35">
      <c r="B292" s="2" t="s">
        <v>2</v>
      </c>
      <c r="C292" s="3" t="s">
        <v>27</v>
      </c>
      <c r="D292" s="64" t="s">
        <v>28</v>
      </c>
      <c r="E292" s="65"/>
      <c r="F292" s="65"/>
      <c r="G292" s="66"/>
      <c r="H292" s="23" t="s">
        <v>250</v>
      </c>
      <c r="I292" s="24" t="s">
        <v>251</v>
      </c>
    </row>
    <row r="293" spans="2:9" ht="15" thickBot="1" x14ac:dyDescent="0.35">
      <c r="B293" s="4" t="s">
        <v>3</v>
      </c>
      <c r="C293" s="3" t="s">
        <v>40</v>
      </c>
      <c r="D293" s="67"/>
      <c r="E293" s="68"/>
      <c r="F293" s="68"/>
      <c r="G293" s="69"/>
      <c r="I293" s="24" t="s">
        <v>251</v>
      </c>
    </row>
    <row r="294" spans="2:9" ht="24.6" thickBot="1" x14ac:dyDescent="0.35">
      <c r="B294" s="5" t="s">
        <v>5</v>
      </c>
      <c r="C294" s="70" t="s">
        <v>6</v>
      </c>
      <c r="D294" s="71"/>
      <c r="E294" s="72"/>
      <c r="F294" s="6" t="s">
        <v>7</v>
      </c>
      <c r="G294" s="7" t="s">
        <v>8</v>
      </c>
      <c r="I294" s="25" t="s">
        <v>252</v>
      </c>
    </row>
    <row r="295" spans="2:9" ht="41.4" thickBot="1" x14ac:dyDescent="0.35">
      <c r="B295" s="2" t="s">
        <v>255</v>
      </c>
      <c r="C295" s="73" t="s">
        <v>258</v>
      </c>
      <c r="D295" s="74"/>
      <c r="E295" s="75"/>
      <c r="F295" s="8" t="s">
        <v>258</v>
      </c>
      <c r="G295" s="9" t="s">
        <v>258</v>
      </c>
      <c r="H295" s="26" t="str">
        <f>IFERROR(VLOOKUP(C293,'[1]piano 20-22'!$D$5:$F$142,3,FALSE),"")</f>
        <v/>
      </c>
      <c r="I295" s="27" t="s">
        <v>253</v>
      </c>
    </row>
    <row r="296" spans="2:9" ht="40.799999999999997" x14ac:dyDescent="0.3">
      <c r="B296" s="10" t="s">
        <v>259</v>
      </c>
      <c r="C296" s="76" t="s">
        <v>311</v>
      </c>
      <c r="D296" s="77"/>
      <c r="E296" s="78"/>
      <c r="F296" s="8" t="s">
        <v>258</v>
      </c>
      <c r="G296" s="9" t="s">
        <v>289</v>
      </c>
      <c r="H296" s="26" t="str">
        <f>IFERROR(VLOOKUP(C293,'[1]piano 21-23'!$D$5:$F$142,3,FALSE),"")</f>
        <v xml:space="preserve">Entro dicembre 2023 </v>
      </c>
      <c r="I296" s="27" t="s">
        <v>253</v>
      </c>
    </row>
    <row r="297" spans="2:9" ht="41.4" thickBot="1" x14ac:dyDescent="0.35">
      <c r="B297" s="11" t="s">
        <v>262</v>
      </c>
      <c r="C297" s="79" t="s">
        <v>312</v>
      </c>
      <c r="D297" s="80"/>
      <c r="E297" s="81"/>
      <c r="F297" s="12" t="s">
        <v>258</v>
      </c>
      <c r="G297" s="13" t="s">
        <v>289</v>
      </c>
      <c r="H297" s="26" t="str">
        <f>IFERROR(VLOOKUP(C293,'[1]piano 22-24'!$D$5:$F$142,3,FALSE),"")</f>
        <v xml:space="preserve">Entro dicembre 2023 </v>
      </c>
      <c r="I297" s="27" t="s">
        <v>253</v>
      </c>
    </row>
    <row r="298" spans="2:9" ht="28.8" x14ac:dyDescent="0.3">
      <c r="B298" s="14" t="s">
        <v>9</v>
      </c>
      <c r="C298" s="15" t="s">
        <v>10</v>
      </c>
      <c r="D298" s="16" t="s">
        <v>11</v>
      </c>
      <c r="E298" s="17" t="s">
        <v>12</v>
      </c>
      <c r="F298" s="54"/>
      <c r="G298" s="55"/>
      <c r="I298" s="24" t="s">
        <v>254</v>
      </c>
    </row>
    <row r="299" spans="2:9" x14ac:dyDescent="0.3">
      <c r="B299" s="18" t="s">
        <v>13</v>
      </c>
      <c r="C299" s="19">
        <v>44927</v>
      </c>
      <c r="D299" s="56" t="s">
        <v>14</v>
      </c>
      <c r="E299" s="58"/>
      <c r="F299" s="60" t="s">
        <v>15</v>
      </c>
      <c r="G299" s="61"/>
      <c r="I299" s="24" t="s">
        <v>254</v>
      </c>
    </row>
    <row r="300" spans="2:9" ht="15" thickBot="1" x14ac:dyDescent="0.35">
      <c r="B300" s="20" t="s">
        <v>16</v>
      </c>
      <c r="C300" s="21">
        <v>45657</v>
      </c>
      <c r="D300" s="57"/>
      <c r="E300" s="59"/>
      <c r="F300" s="62"/>
      <c r="G300" s="63"/>
      <c r="I300" s="24" t="s">
        <v>254</v>
      </c>
    </row>
    <row r="301" spans="2:9" x14ac:dyDescent="0.3">
      <c r="I301" s="22"/>
    </row>
    <row r="302" spans="2:9" x14ac:dyDescent="0.3">
      <c r="I302" s="22"/>
    </row>
    <row r="303" spans="2:9" x14ac:dyDescent="0.3">
      <c r="I303" s="22"/>
    </row>
    <row r="304" spans="2:9" ht="15" thickBot="1" x14ac:dyDescent="0.35">
      <c r="I304" s="22"/>
    </row>
    <row r="305" spans="2:9" ht="42" thickBot="1" x14ac:dyDescent="0.35">
      <c r="B305" s="2" t="s">
        <v>2</v>
      </c>
      <c r="C305" s="3" t="s">
        <v>27</v>
      </c>
      <c r="D305" s="64" t="s">
        <v>28</v>
      </c>
      <c r="E305" s="65"/>
      <c r="F305" s="65"/>
      <c r="G305" s="66"/>
      <c r="H305" s="23" t="s">
        <v>250</v>
      </c>
      <c r="I305" s="24" t="s">
        <v>251</v>
      </c>
    </row>
    <row r="306" spans="2:9" ht="15" thickBot="1" x14ac:dyDescent="0.35">
      <c r="B306" s="4" t="s">
        <v>3</v>
      </c>
      <c r="C306" s="3" t="s">
        <v>41</v>
      </c>
      <c r="D306" s="67"/>
      <c r="E306" s="68"/>
      <c r="F306" s="68"/>
      <c r="G306" s="69"/>
      <c r="I306" s="24" t="s">
        <v>251</v>
      </c>
    </row>
    <row r="307" spans="2:9" ht="24.6" thickBot="1" x14ac:dyDescent="0.35">
      <c r="B307" s="5" t="s">
        <v>5</v>
      </c>
      <c r="C307" s="70" t="s">
        <v>6</v>
      </c>
      <c r="D307" s="71"/>
      <c r="E307" s="72"/>
      <c r="F307" s="6" t="s">
        <v>7</v>
      </c>
      <c r="G307" s="7" t="s">
        <v>8</v>
      </c>
      <c r="I307" s="25" t="s">
        <v>252</v>
      </c>
    </row>
    <row r="308" spans="2:9" ht="41.4" thickBot="1" x14ac:dyDescent="0.35">
      <c r="B308" s="2" t="s">
        <v>255</v>
      </c>
      <c r="C308" s="73" t="s">
        <v>258</v>
      </c>
      <c r="D308" s="74"/>
      <c r="E308" s="75"/>
      <c r="F308" s="8" t="s">
        <v>258</v>
      </c>
      <c r="G308" s="9" t="s">
        <v>258</v>
      </c>
      <c r="H308" s="26" t="str">
        <f>IFERROR(VLOOKUP(C306,'[1]piano 20-22'!$D$5:$F$142,3,FALSE),"")</f>
        <v/>
      </c>
      <c r="I308" s="27" t="s">
        <v>253</v>
      </c>
    </row>
    <row r="309" spans="2:9" ht="40.799999999999997" x14ac:dyDescent="0.3">
      <c r="B309" s="10" t="s">
        <v>259</v>
      </c>
      <c r="C309" s="76" t="s">
        <v>258</v>
      </c>
      <c r="D309" s="77"/>
      <c r="E309" s="78"/>
      <c r="F309" s="8" t="s">
        <v>258</v>
      </c>
      <c r="G309" s="9" t="s">
        <v>258</v>
      </c>
      <c r="H309" s="26" t="str">
        <f>IFERROR(VLOOKUP(C306,'[1]piano 21-23'!$D$5:$F$142,3,FALSE),"")</f>
        <v/>
      </c>
      <c r="I309" s="27" t="s">
        <v>253</v>
      </c>
    </row>
    <row r="310" spans="2:9" ht="41.4" thickBot="1" x14ac:dyDescent="0.35">
      <c r="B310" s="11" t="s">
        <v>262</v>
      </c>
      <c r="C310" s="79" t="s">
        <v>313</v>
      </c>
      <c r="D310" s="80"/>
      <c r="E310" s="81"/>
      <c r="F310" s="12" t="s">
        <v>263</v>
      </c>
      <c r="G310" s="13" t="s">
        <v>258</v>
      </c>
      <c r="H310" s="26" t="str">
        <f>IFERROR(VLOOKUP(C306,'[1]piano 22-24'!$D$5:$F$142,3,FALSE),"")</f>
        <v xml:space="preserve">Linee di azione ancora vigenti  </v>
      </c>
      <c r="I310" s="27" t="s">
        <v>253</v>
      </c>
    </row>
    <row r="311" spans="2:9" ht="28.8" x14ac:dyDescent="0.3">
      <c r="B311" s="14" t="s">
        <v>9</v>
      </c>
      <c r="C311" s="15" t="s">
        <v>10</v>
      </c>
      <c r="D311" s="16" t="s">
        <v>11</v>
      </c>
      <c r="E311" s="17" t="s">
        <v>12</v>
      </c>
      <c r="F311" s="54"/>
      <c r="G311" s="55"/>
      <c r="I311" s="24" t="s">
        <v>254</v>
      </c>
    </row>
    <row r="312" spans="2:9" x14ac:dyDescent="0.3">
      <c r="B312" s="18" t="s">
        <v>13</v>
      </c>
      <c r="C312" s="19">
        <v>44927</v>
      </c>
      <c r="D312" s="56" t="s">
        <v>14</v>
      </c>
      <c r="E312" s="58"/>
      <c r="F312" s="60" t="s">
        <v>15</v>
      </c>
      <c r="G312" s="61"/>
      <c r="I312" s="24" t="s">
        <v>254</v>
      </c>
    </row>
    <row r="313" spans="2:9" ht="15" thickBot="1" x14ac:dyDescent="0.35">
      <c r="B313" s="20" t="s">
        <v>16</v>
      </c>
      <c r="C313" s="21">
        <v>45657</v>
      </c>
      <c r="D313" s="57"/>
      <c r="E313" s="59"/>
      <c r="F313" s="62"/>
      <c r="G313" s="63"/>
      <c r="I313" s="24" t="s">
        <v>254</v>
      </c>
    </row>
    <row r="314" spans="2:9" x14ac:dyDescent="0.3">
      <c r="I314" s="22"/>
    </row>
    <row r="315" spans="2:9" x14ac:dyDescent="0.3">
      <c r="I315" s="22"/>
    </row>
    <row r="316" spans="2:9" x14ac:dyDescent="0.3">
      <c r="I316" s="22"/>
    </row>
    <row r="317" spans="2:9" ht="15" thickBot="1" x14ac:dyDescent="0.35">
      <c r="I317" s="22"/>
    </row>
    <row r="318" spans="2:9" ht="42" thickBot="1" x14ac:dyDescent="0.35">
      <c r="B318" s="2" t="s">
        <v>2</v>
      </c>
      <c r="C318" s="3" t="s">
        <v>27</v>
      </c>
      <c r="D318" s="64" t="s">
        <v>28</v>
      </c>
      <c r="E318" s="65"/>
      <c r="F318" s="65"/>
      <c r="G318" s="66"/>
      <c r="H318" s="23" t="s">
        <v>250</v>
      </c>
      <c r="I318" s="24" t="s">
        <v>251</v>
      </c>
    </row>
    <row r="319" spans="2:9" ht="15" thickBot="1" x14ac:dyDescent="0.35">
      <c r="B319" s="4" t="s">
        <v>3</v>
      </c>
      <c r="C319" s="3" t="s">
        <v>42</v>
      </c>
      <c r="D319" s="67"/>
      <c r="E319" s="68"/>
      <c r="F319" s="68"/>
      <c r="G319" s="69"/>
      <c r="I319" s="24" t="s">
        <v>251</v>
      </c>
    </row>
    <row r="320" spans="2:9" ht="24.6" thickBot="1" x14ac:dyDescent="0.35">
      <c r="B320" s="5" t="s">
        <v>5</v>
      </c>
      <c r="C320" s="70" t="s">
        <v>6</v>
      </c>
      <c r="D320" s="71"/>
      <c r="E320" s="72"/>
      <c r="F320" s="6" t="s">
        <v>7</v>
      </c>
      <c r="G320" s="7" t="s">
        <v>8</v>
      </c>
      <c r="I320" s="25" t="s">
        <v>252</v>
      </c>
    </row>
    <row r="321" spans="2:9" ht="41.4" thickBot="1" x14ac:dyDescent="0.35">
      <c r="B321" s="2" t="s">
        <v>255</v>
      </c>
      <c r="C321" s="73" t="s">
        <v>258</v>
      </c>
      <c r="D321" s="74"/>
      <c r="E321" s="75"/>
      <c r="F321" s="8" t="s">
        <v>258</v>
      </c>
      <c r="G321" s="9" t="s">
        <v>258</v>
      </c>
      <c r="H321" s="26" t="str">
        <f>IFERROR(VLOOKUP(C319,'[1]piano 20-22'!$D$5:$F$142,3,FALSE),"")</f>
        <v/>
      </c>
      <c r="I321" s="27" t="s">
        <v>253</v>
      </c>
    </row>
    <row r="322" spans="2:9" ht="40.799999999999997" x14ac:dyDescent="0.3">
      <c r="B322" s="10" t="s">
        <v>259</v>
      </c>
      <c r="C322" s="76" t="s">
        <v>258</v>
      </c>
      <c r="D322" s="77"/>
      <c r="E322" s="78"/>
      <c r="F322" s="8" t="s">
        <v>258</v>
      </c>
      <c r="G322" s="9" t="s">
        <v>258</v>
      </c>
      <c r="H322" s="26" t="str">
        <f>IFERROR(VLOOKUP(C319,'[1]piano 21-23'!$D$5:$F$142,3,FALSE),"")</f>
        <v/>
      </c>
      <c r="I322" s="27" t="s">
        <v>253</v>
      </c>
    </row>
    <row r="323" spans="2:9" ht="41.4" thickBot="1" x14ac:dyDescent="0.35">
      <c r="B323" s="11" t="s">
        <v>262</v>
      </c>
      <c r="C323" s="79" t="s">
        <v>314</v>
      </c>
      <c r="D323" s="80"/>
      <c r="E323" s="81"/>
      <c r="F323" s="12" t="s">
        <v>315</v>
      </c>
      <c r="G323" s="13" t="s">
        <v>258</v>
      </c>
      <c r="H323" s="26" t="str">
        <f>IFERROR(VLOOKUP(C319,'[1]piano 22-24'!$D$5:$F$142,3,FALSE),"")</f>
        <v xml:space="preserve">Da giugno 2023 </v>
      </c>
      <c r="I323" s="27" t="s">
        <v>253</v>
      </c>
    </row>
    <row r="324" spans="2:9" ht="28.8" x14ac:dyDescent="0.3">
      <c r="B324" s="14" t="s">
        <v>9</v>
      </c>
      <c r="C324" s="15" t="s">
        <v>10</v>
      </c>
      <c r="D324" s="16" t="s">
        <v>11</v>
      </c>
      <c r="E324" s="17" t="s">
        <v>12</v>
      </c>
      <c r="F324" s="54"/>
      <c r="G324" s="55"/>
      <c r="I324" s="24" t="s">
        <v>254</v>
      </c>
    </row>
    <row r="325" spans="2:9" x14ac:dyDescent="0.3">
      <c r="B325" s="18" t="s">
        <v>13</v>
      </c>
      <c r="C325" s="19">
        <v>44927</v>
      </c>
      <c r="D325" s="56" t="s">
        <v>14</v>
      </c>
      <c r="E325" s="58"/>
      <c r="F325" s="60" t="s">
        <v>15</v>
      </c>
      <c r="G325" s="61"/>
      <c r="I325" s="24" t="s">
        <v>254</v>
      </c>
    </row>
    <row r="326" spans="2:9" ht="15" thickBot="1" x14ac:dyDescent="0.35">
      <c r="B326" s="20" t="s">
        <v>16</v>
      </c>
      <c r="C326" s="21">
        <v>45657</v>
      </c>
      <c r="D326" s="57"/>
      <c r="E326" s="59"/>
      <c r="F326" s="62"/>
      <c r="G326" s="63"/>
      <c r="I326" s="24" t="s">
        <v>254</v>
      </c>
    </row>
    <row r="327" spans="2:9" x14ac:dyDescent="0.3">
      <c r="I327" s="22"/>
    </row>
    <row r="328" spans="2:9" x14ac:dyDescent="0.3">
      <c r="I328" s="22"/>
    </row>
    <row r="329" spans="2:9" x14ac:dyDescent="0.3">
      <c r="I329" s="22"/>
    </row>
    <row r="330" spans="2:9" ht="15" thickBot="1" x14ac:dyDescent="0.35">
      <c r="I330" s="22"/>
    </row>
    <row r="331" spans="2:9" ht="42" thickBot="1" x14ac:dyDescent="0.35">
      <c r="B331" s="2" t="s">
        <v>2</v>
      </c>
      <c r="C331" s="3" t="s">
        <v>27</v>
      </c>
      <c r="D331" s="64" t="s">
        <v>28</v>
      </c>
      <c r="E331" s="65"/>
      <c r="F331" s="65"/>
      <c r="G331" s="66"/>
      <c r="H331" s="23" t="s">
        <v>250</v>
      </c>
      <c r="I331" s="24" t="s">
        <v>251</v>
      </c>
    </row>
    <row r="332" spans="2:9" ht="15" thickBot="1" x14ac:dyDescent="0.35">
      <c r="B332" s="4" t="s">
        <v>3</v>
      </c>
      <c r="C332" s="3" t="s">
        <v>43</v>
      </c>
      <c r="D332" s="67"/>
      <c r="E332" s="68"/>
      <c r="F332" s="68"/>
      <c r="G332" s="69"/>
      <c r="I332" s="24" t="s">
        <v>251</v>
      </c>
    </row>
    <row r="333" spans="2:9" ht="24.6" thickBot="1" x14ac:dyDescent="0.35">
      <c r="B333" s="5" t="s">
        <v>5</v>
      </c>
      <c r="C333" s="70" t="s">
        <v>6</v>
      </c>
      <c r="D333" s="71"/>
      <c r="E333" s="72"/>
      <c r="F333" s="6" t="s">
        <v>7</v>
      </c>
      <c r="G333" s="7" t="s">
        <v>8</v>
      </c>
      <c r="I333" s="25" t="s">
        <v>252</v>
      </c>
    </row>
    <row r="334" spans="2:9" ht="41.4" thickBot="1" x14ac:dyDescent="0.35">
      <c r="B334" s="2" t="s">
        <v>255</v>
      </c>
      <c r="C334" s="73" t="s">
        <v>258</v>
      </c>
      <c r="D334" s="74"/>
      <c r="E334" s="75"/>
      <c r="F334" s="8" t="s">
        <v>258</v>
      </c>
      <c r="G334" s="9" t="s">
        <v>258</v>
      </c>
      <c r="H334" s="26" t="str">
        <f>IFERROR(VLOOKUP(C332,'[1]piano 20-22'!$D$5:$F$142,3,FALSE),"")</f>
        <v/>
      </c>
      <c r="I334" s="27" t="s">
        <v>253</v>
      </c>
    </row>
    <row r="335" spans="2:9" ht="40.799999999999997" x14ac:dyDescent="0.3">
      <c r="B335" s="10" t="s">
        <v>259</v>
      </c>
      <c r="C335" s="76" t="s">
        <v>258</v>
      </c>
      <c r="D335" s="77"/>
      <c r="E335" s="78"/>
      <c r="F335" s="8" t="s">
        <v>258</v>
      </c>
      <c r="G335" s="9" t="s">
        <v>258</v>
      </c>
      <c r="H335" s="26" t="str">
        <f>IFERROR(VLOOKUP(C332,'[1]piano 21-23'!$D$5:$F$142,3,FALSE),"")</f>
        <v/>
      </c>
      <c r="I335" s="27" t="s">
        <v>253</v>
      </c>
    </row>
    <row r="336" spans="2:9" ht="41.4" thickBot="1" x14ac:dyDescent="0.35">
      <c r="B336" s="11" t="s">
        <v>262</v>
      </c>
      <c r="C336" s="79" t="s">
        <v>316</v>
      </c>
      <c r="D336" s="80"/>
      <c r="E336" s="81"/>
      <c r="F336" s="12" t="s">
        <v>258</v>
      </c>
      <c r="G336" s="13" t="s">
        <v>317</v>
      </c>
      <c r="H336" s="26" t="str">
        <f>IFERROR(VLOOKUP(C332,'[1]piano 22-24'!$D$5:$F$142,3,FALSE),"")</f>
        <v xml:space="preserve">Entro settembre 2023 </v>
      </c>
      <c r="I336" s="27" t="s">
        <v>253</v>
      </c>
    </row>
    <row r="337" spans="2:9" ht="28.8" x14ac:dyDescent="0.3">
      <c r="B337" s="14" t="s">
        <v>9</v>
      </c>
      <c r="C337" s="15" t="s">
        <v>10</v>
      </c>
      <c r="D337" s="16" t="s">
        <v>11</v>
      </c>
      <c r="E337" s="17" t="s">
        <v>12</v>
      </c>
      <c r="F337" s="54"/>
      <c r="G337" s="55"/>
      <c r="I337" s="24" t="s">
        <v>254</v>
      </c>
    </row>
    <row r="338" spans="2:9" x14ac:dyDescent="0.3">
      <c r="B338" s="18" t="s">
        <v>13</v>
      </c>
      <c r="C338" s="19">
        <v>44927</v>
      </c>
      <c r="D338" s="56" t="s">
        <v>14</v>
      </c>
      <c r="E338" s="58"/>
      <c r="F338" s="60" t="s">
        <v>15</v>
      </c>
      <c r="G338" s="61"/>
      <c r="I338" s="24" t="s">
        <v>254</v>
      </c>
    </row>
    <row r="339" spans="2:9" ht="15" thickBot="1" x14ac:dyDescent="0.35">
      <c r="B339" s="20" t="s">
        <v>16</v>
      </c>
      <c r="C339" s="21">
        <v>45657</v>
      </c>
      <c r="D339" s="57"/>
      <c r="E339" s="59"/>
      <c r="F339" s="62"/>
      <c r="G339" s="63"/>
      <c r="I339" s="24" t="s">
        <v>254</v>
      </c>
    </row>
    <row r="340" spans="2:9" x14ac:dyDescent="0.3">
      <c r="I340" s="22"/>
    </row>
    <row r="341" spans="2:9" x14ac:dyDescent="0.3">
      <c r="I341" s="22"/>
    </row>
    <row r="342" spans="2:9" x14ac:dyDescent="0.3">
      <c r="I342" s="22"/>
    </row>
    <row r="343" spans="2:9" ht="15" thickBot="1" x14ac:dyDescent="0.35">
      <c r="I343" s="22"/>
    </row>
    <row r="344" spans="2:9" ht="42" thickBot="1" x14ac:dyDescent="0.35">
      <c r="B344" s="2" t="s">
        <v>2</v>
      </c>
      <c r="C344" s="3" t="s">
        <v>27</v>
      </c>
      <c r="D344" s="64" t="s">
        <v>28</v>
      </c>
      <c r="E344" s="65"/>
      <c r="F344" s="65"/>
      <c r="G344" s="66"/>
      <c r="H344" s="23" t="s">
        <v>250</v>
      </c>
      <c r="I344" s="24" t="s">
        <v>251</v>
      </c>
    </row>
    <row r="345" spans="2:9" ht="15" thickBot="1" x14ac:dyDescent="0.35">
      <c r="B345" s="4" t="s">
        <v>3</v>
      </c>
      <c r="C345" s="3" t="s">
        <v>44</v>
      </c>
      <c r="D345" s="67"/>
      <c r="E345" s="68"/>
      <c r="F345" s="68"/>
      <c r="G345" s="69"/>
      <c r="I345" s="24" t="s">
        <v>251</v>
      </c>
    </row>
    <row r="346" spans="2:9" ht="24.6" thickBot="1" x14ac:dyDescent="0.35">
      <c r="B346" s="5" t="s">
        <v>5</v>
      </c>
      <c r="C346" s="70" t="s">
        <v>6</v>
      </c>
      <c r="D346" s="71"/>
      <c r="E346" s="72"/>
      <c r="F346" s="6" t="s">
        <v>7</v>
      </c>
      <c r="G346" s="7" t="s">
        <v>8</v>
      </c>
      <c r="I346" s="25" t="s">
        <v>252</v>
      </c>
    </row>
    <row r="347" spans="2:9" ht="41.4" thickBot="1" x14ac:dyDescent="0.35">
      <c r="B347" s="2" t="s">
        <v>255</v>
      </c>
      <c r="C347" s="73" t="s">
        <v>258</v>
      </c>
      <c r="D347" s="74"/>
      <c r="E347" s="75"/>
      <c r="F347" s="8" t="s">
        <v>258</v>
      </c>
      <c r="G347" s="9" t="s">
        <v>258</v>
      </c>
      <c r="H347" s="26" t="str">
        <f>IFERROR(VLOOKUP(C345,'[1]piano 20-22'!$D$5:$F$142,3,FALSE),"")</f>
        <v/>
      </c>
      <c r="I347" s="27" t="s">
        <v>253</v>
      </c>
    </row>
    <row r="348" spans="2:9" ht="40.799999999999997" x14ac:dyDescent="0.3">
      <c r="B348" s="10" t="s">
        <v>259</v>
      </c>
      <c r="C348" s="76" t="s">
        <v>258</v>
      </c>
      <c r="D348" s="77"/>
      <c r="E348" s="78"/>
      <c r="F348" s="8" t="s">
        <v>258</v>
      </c>
      <c r="G348" s="9" t="s">
        <v>258</v>
      </c>
      <c r="H348" s="26" t="str">
        <f>IFERROR(VLOOKUP(C345,'[1]piano 21-23'!$D$5:$F$142,3,FALSE),"")</f>
        <v/>
      </c>
      <c r="I348" s="27" t="s">
        <v>253</v>
      </c>
    </row>
    <row r="349" spans="2:9" ht="41.4" thickBot="1" x14ac:dyDescent="0.35">
      <c r="B349" s="11" t="s">
        <v>262</v>
      </c>
      <c r="C349" s="79" t="s">
        <v>318</v>
      </c>
      <c r="D349" s="80"/>
      <c r="E349" s="81"/>
      <c r="F349" s="12" t="s">
        <v>258</v>
      </c>
      <c r="G349" s="13" t="s">
        <v>319</v>
      </c>
      <c r="H349" s="26" t="str">
        <f>IFERROR(VLOOKUP(C345,'[1]piano 22-24'!$D$5:$F$142,3,FALSE),"")</f>
        <v xml:space="preserve">Entro marzo 2024 </v>
      </c>
      <c r="I349" s="27" t="s">
        <v>253</v>
      </c>
    </row>
    <row r="350" spans="2:9" ht="28.8" x14ac:dyDescent="0.3">
      <c r="B350" s="14" t="s">
        <v>9</v>
      </c>
      <c r="C350" s="15" t="s">
        <v>10</v>
      </c>
      <c r="D350" s="16" t="s">
        <v>11</v>
      </c>
      <c r="E350" s="17" t="s">
        <v>12</v>
      </c>
      <c r="F350" s="54"/>
      <c r="G350" s="55"/>
      <c r="I350" s="24" t="s">
        <v>254</v>
      </c>
    </row>
    <row r="351" spans="2:9" x14ac:dyDescent="0.3">
      <c r="B351" s="18" t="s">
        <v>13</v>
      </c>
      <c r="C351" s="19">
        <v>44927</v>
      </c>
      <c r="D351" s="56" t="s">
        <v>14</v>
      </c>
      <c r="E351" s="58"/>
      <c r="F351" s="60" t="s">
        <v>15</v>
      </c>
      <c r="G351" s="61"/>
      <c r="I351" s="24" t="s">
        <v>254</v>
      </c>
    </row>
    <row r="352" spans="2:9" ht="15" thickBot="1" x14ac:dyDescent="0.35">
      <c r="B352" s="20" t="s">
        <v>16</v>
      </c>
      <c r="C352" s="21">
        <v>45657</v>
      </c>
      <c r="D352" s="57"/>
      <c r="E352" s="59"/>
      <c r="F352" s="62"/>
      <c r="G352" s="63"/>
      <c r="I352" s="24" t="s">
        <v>254</v>
      </c>
    </row>
    <row r="353" spans="2:9" x14ac:dyDescent="0.3">
      <c r="I353" s="22"/>
    </row>
    <row r="354" spans="2:9" x14ac:dyDescent="0.3">
      <c r="I354" s="22"/>
    </row>
    <row r="355" spans="2:9" x14ac:dyDescent="0.3">
      <c r="I355" s="22"/>
    </row>
    <row r="356" spans="2:9" ht="15" thickBot="1" x14ac:dyDescent="0.35">
      <c r="I356" s="22"/>
    </row>
    <row r="357" spans="2:9" ht="42" thickBot="1" x14ac:dyDescent="0.35">
      <c r="B357" s="2" t="s">
        <v>2</v>
      </c>
      <c r="C357" s="3" t="s">
        <v>27</v>
      </c>
      <c r="D357" s="64" t="s">
        <v>28</v>
      </c>
      <c r="E357" s="65"/>
      <c r="F357" s="65"/>
      <c r="G357" s="66"/>
      <c r="H357" s="23" t="s">
        <v>250</v>
      </c>
      <c r="I357" s="24" t="s">
        <v>251</v>
      </c>
    </row>
    <row r="358" spans="2:9" ht="15" thickBot="1" x14ac:dyDescent="0.35">
      <c r="B358" s="4" t="s">
        <v>3</v>
      </c>
      <c r="C358" s="3" t="s">
        <v>45</v>
      </c>
      <c r="D358" s="67"/>
      <c r="E358" s="68"/>
      <c r="F358" s="68"/>
      <c r="G358" s="69"/>
      <c r="I358" s="24" t="s">
        <v>251</v>
      </c>
    </row>
    <row r="359" spans="2:9" ht="24.6" thickBot="1" x14ac:dyDescent="0.35">
      <c r="B359" s="5" t="s">
        <v>5</v>
      </c>
      <c r="C359" s="70" t="s">
        <v>6</v>
      </c>
      <c r="D359" s="71"/>
      <c r="E359" s="72"/>
      <c r="F359" s="6" t="s">
        <v>7</v>
      </c>
      <c r="G359" s="7" t="s">
        <v>8</v>
      </c>
      <c r="I359" s="25" t="s">
        <v>252</v>
      </c>
    </row>
    <row r="360" spans="2:9" ht="41.4" thickBot="1" x14ac:dyDescent="0.35">
      <c r="B360" s="2" t="s">
        <v>255</v>
      </c>
      <c r="C360" s="73" t="s">
        <v>258</v>
      </c>
      <c r="D360" s="74"/>
      <c r="E360" s="75"/>
      <c r="F360" s="8" t="s">
        <v>258</v>
      </c>
      <c r="G360" s="9" t="s">
        <v>258</v>
      </c>
      <c r="H360" s="26" t="str">
        <f>IFERROR(VLOOKUP(C358,'[1]piano 20-22'!$D$5:$F$142,3,FALSE),"")</f>
        <v/>
      </c>
      <c r="I360" s="27" t="s">
        <v>253</v>
      </c>
    </row>
    <row r="361" spans="2:9" ht="40.799999999999997" x14ac:dyDescent="0.3">
      <c r="B361" s="10" t="s">
        <v>259</v>
      </c>
      <c r="C361" s="76" t="s">
        <v>258</v>
      </c>
      <c r="D361" s="77"/>
      <c r="E361" s="78"/>
      <c r="F361" s="8" t="s">
        <v>258</v>
      </c>
      <c r="G361" s="9" t="s">
        <v>258</v>
      </c>
      <c r="H361" s="26" t="str">
        <f>IFERROR(VLOOKUP(C358,'[1]piano 21-23'!$D$5:$F$142,3,FALSE),"")</f>
        <v/>
      </c>
      <c r="I361" s="27" t="s">
        <v>253</v>
      </c>
    </row>
    <row r="362" spans="2:9" ht="41.4" thickBot="1" x14ac:dyDescent="0.35">
      <c r="B362" s="11" t="s">
        <v>262</v>
      </c>
      <c r="C362" s="79" t="s">
        <v>320</v>
      </c>
      <c r="D362" s="80"/>
      <c r="E362" s="81"/>
      <c r="F362" s="12" t="s">
        <v>258</v>
      </c>
      <c r="G362" s="13" t="s">
        <v>321</v>
      </c>
      <c r="H362" s="26" t="str">
        <f>IFERROR(VLOOKUP(C358,'[1]piano 22-24'!$D$5:$F$142,3,FALSE),"")</f>
        <v xml:space="preserve">Entro settembre 2024 </v>
      </c>
      <c r="I362" s="27" t="s">
        <v>253</v>
      </c>
    </row>
    <row r="363" spans="2:9" ht="28.8" x14ac:dyDescent="0.3">
      <c r="B363" s="14" t="s">
        <v>9</v>
      </c>
      <c r="C363" s="15" t="s">
        <v>10</v>
      </c>
      <c r="D363" s="16" t="s">
        <v>11</v>
      </c>
      <c r="E363" s="17" t="s">
        <v>12</v>
      </c>
      <c r="F363" s="54"/>
      <c r="G363" s="55"/>
      <c r="I363" s="24" t="s">
        <v>254</v>
      </c>
    </row>
    <row r="364" spans="2:9" x14ac:dyDescent="0.3">
      <c r="B364" s="18" t="s">
        <v>13</v>
      </c>
      <c r="C364" s="19">
        <v>44927</v>
      </c>
      <c r="D364" s="56" t="s">
        <v>14</v>
      </c>
      <c r="E364" s="58"/>
      <c r="F364" s="60" t="s">
        <v>15</v>
      </c>
      <c r="G364" s="61"/>
      <c r="I364" s="24" t="s">
        <v>254</v>
      </c>
    </row>
    <row r="365" spans="2:9" ht="15" thickBot="1" x14ac:dyDescent="0.35">
      <c r="B365" s="20" t="s">
        <v>16</v>
      </c>
      <c r="C365" s="21">
        <v>45657</v>
      </c>
      <c r="D365" s="57"/>
      <c r="E365" s="59"/>
      <c r="F365" s="62"/>
      <c r="G365" s="63"/>
      <c r="I365" s="24" t="s">
        <v>254</v>
      </c>
    </row>
    <row r="366" spans="2:9" x14ac:dyDescent="0.3">
      <c r="I366" s="22"/>
    </row>
    <row r="367" spans="2:9" x14ac:dyDescent="0.3">
      <c r="I367" s="22"/>
    </row>
    <row r="368" spans="2:9" x14ac:dyDescent="0.3">
      <c r="I368" s="22"/>
    </row>
    <row r="369" spans="2:9" ht="15" thickBot="1" x14ac:dyDescent="0.35">
      <c r="I369" s="22"/>
    </row>
    <row r="370" spans="2:9" ht="42" thickBot="1" x14ac:dyDescent="0.35">
      <c r="B370" s="2" t="s">
        <v>2</v>
      </c>
      <c r="C370" s="3" t="s">
        <v>27</v>
      </c>
      <c r="D370" s="64" t="s">
        <v>28</v>
      </c>
      <c r="E370" s="65"/>
      <c r="F370" s="65"/>
      <c r="G370" s="66"/>
      <c r="H370" s="23" t="s">
        <v>250</v>
      </c>
      <c r="I370" s="24" t="s">
        <v>251</v>
      </c>
    </row>
    <row r="371" spans="2:9" ht="15" thickBot="1" x14ac:dyDescent="0.35">
      <c r="B371" s="4" t="s">
        <v>3</v>
      </c>
      <c r="C371" s="3" t="s">
        <v>46</v>
      </c>
      <c r="D371" s="67"/>
      <c r="E371" s="68"/>
      <c r="F371" s="68"/>
      <c r="G371" s="69"/>
      <c r="I371" s="24" t="s">
        <v>251</v>
      </c>
    </row>
    <row r="372" spans="2:9" ht="24.6" thickBot="1" x14ac:dyDescent="0.35">
      <c r="B372" s="5" t="s">
        <v>5</v>
      </c>
      <c r="C372" s="70" t="s">
        <v>6</v>
      </c>
      <c r="D372" s="71"/>
      <c r="E372" s="72"/>
      <c r="F372" s="6" t="s">
        <v>7</v>
      </c>
      <c r="G372" s="7" t="s">
        <v>8</v>
      </c>
      <c r="I372" s="25" t="s">
        <v>252</v>
      </c>
    </row>
    <row r="373" spans="2:9" ht="41.4" thickBot="1" x14ac:dyDescent="0.35">
      <c r="B373" s="2" t="s">
        <v>255</v>
      </c>
      <c r="C373" s="73" t="s">
        <v>258</v>
      </c>
      <c r="D373" s="74"/>
      <c r="E373" s="75"/>
      <c r="F373" s="8" t="s">
        <v>258</v>
      </c>
      <c r="G373" s="9" t="s">
        <v>258</v>
      </c>
      <c r="H373" s="26" t="str">
        <f>IFERROR(VLOOKUP(C371,'[1]piano 20-22'!$D$5:$F$142,3,FALSE),"")</f>
        <v/>
      </c>
      <c r="I373" s="27" t="s">
        <v>253</v>
      </c>
    </row>
    <row r="374" spans="2:9" ht="40.799999999999997" x14ac:dyDescent="0.3">
      <c r="B374" s="10" t="s">
        <v>259</v>
      </c>
      <c r="C374" s="76" t="s">
        <v>258</v>
      </c>
      <c r="D374" s="77"/>
      <c r="E374" s="78"/>
      <c r="F374" s="8" t="s">
        <v>258</v>
      </c>
      <c r="G374" s="9" t="s">
        <v>258</v>
      </c>
      <c r="H374" s="26" t="str">
        <f>IFERROR(VLOOKUP(C371,'[1]piano 21-23'!$D$5:$F$142,3,FALSE),"")</f>
        <v/>
      </c>
      <c r="I374" s="27" t="s">
        <v>253</v>
      </c>
    </row>
    <row r="375" spans="2:9" ht="41.4" thickBot="1" x14ac:dyDescent="0.35">
      <c r="B375" s="11" t="s">
        <v>262</v>
      </c>
      <c r="C375" s="79" t="s">
        <v>322</v>
      </c>
      <c r="D375" s="80"/>
      <c r="E375" s="81"/>
      <c r="F375" s="12" t="s">
        <v>258</v>
      </c>
      <c r="G375" s="13" t="s">
        <v>323</v>
      </c>
      <c r="H375" s="26" t="str">
        <f>IFERROR(VLOOKUP(C371,'[1]piano 22-24'!$D$5:$F$142,3,FALSE),"")</f>
        <v xml:space="preserve">Entro dicembre 2024 </v>
      </c>
      <c r="I375" s="27" t="s">
        <v>253</v>
      </c>
    </row>
    <row r="376" spans="2:9" ht="28.8" x14ac:dyDescent="0.3">
      <c r="B376" s="14" t="s">
        <v>9</v>
      </c>
      <c r="C376" s="15" t="s">
        <v>10</v>
      </c>
      <c r="D376" s="16" t="s">
        <v>11</v>
      </c>
      <c r="E376" s="17" t="s">
        <v>12</v>
      </c>
      <c r="F376" s="54"/>
      <c r="G376" s="55"/>
      <c r="I376" s="24" t="s">
        <v>254</v>
      </c>
    </row>
    <row r="377" spans="2:9" x14ac:dyDescent="0.3">
      <c r="B377" s="18" t="s">
        <v>13</v>
      </c>
      <c r="C377" s="19">
        <v>44927</v>
      </c>
      <c r="D377" s="56" t="s">
        <v>14</v>
      </c>
      <c r="E377" s="58"/>
      <c r="F377" s="60" t="s">
        <v>15</v>
      </c>
      <c r="G377" s="61"/>
      <c r="I377" s="24" t="s">
        <v>254</v>
      </c>
    </row>
    <row r="378" spans="2:9" ht="15" thickBot="1" x14ac:dyDescent="0.35">
      <c r="B378" s="20" t="s">
        <v>16</v>
      </c>
      <c r="C378" s="21">
        <v>45657</v>
      </c>
      <c r="D378" s="57"/>
      <c r="E378" s="59"/>
      <c r="F378" s="62"/>
      <c r="G378" s="63"/>
      <c r="I378" s="24" t="s">
        <v>254</v>
      </c>
    </row>
    <row r="379" spans="2:9" x14ac:dyDescent="0.3">
      <c r="I379" s="22"/>
    </row>
    <row r="380" spans="2:9" x14ac:dyDescent="0.3">
      <c r="I380" s="22"/>
    </row>
    <row r="381" spans="2:9" x14ac:dyDescent="0.3">
      <c r="I381" s="22"/>
    </row>
    <row r="382" spans="2:9" ht="15" thickBot="1" x14ac:dyDescent="0.35">
      <c r="I382" s="22"/>
    </row>
    <row r="383" spans="2:9" ht="42" thickBot="1" x14ac:dyDescent="0.35">
      <c r="B383" s="2" t="s">
        <v>2</v>
      </c>
      <c r="C383" s="3" t="s">
        <v>47</v>
      </c>
      <c r="D383" s="64" t="s">
        <v>48</v>
      </c>
      <c r="E383" s="65"/>
      <c r="F383" s="65"/>
      <c r="G383" s="66"/>
      <c r="H383" s="23" t="s">
        <v>250</v>
      </c>
      <c r="I383" s="24" t="s">
        <v>251</v>
      </c>
    </row>
    <row r="384" spans="2:9" ht="15" thickBot="1" x14ac:dyDescent="0.35">
      <c r="B384" s="4" t="s">
        <v>3</v>
      </c>
      <c r="C384" s="3" t="s">
        <v>49</v>
      </c>
      <c r="D384" s="67"/>
      <c r="E384" s="68"/>
      <c r="F384" s="68"/>
      <c r="G384" s="69"/>
      <c r="I384" s="24" t="s">
        <v>251</v>
      </c>
    </row>
    <row r="385" spans="2:9" ht="24.6" thickBot="1" x14ac:dyDescent="0.35">
      <c r="B385" s="5" t="s">
        <v>5</v>
      </c>
      <c r="C385" s="70" t="s">
        <v>6</v>
      </c>
      <c r="D385" s="71"/>
      <c r="E385" s="72"/>
      <c r="F385" s="6" t="s">
        <v>7</v>
      </c>
      <c r="G385" s="7" t="s">
        <v>8</v>
      </c>
      <c r="I385" s="25" t="s">
        <v>252</v>
      </c>
    </row>
    <row r="386" spans="2:9" ht="41.4" thickBot="1" x14ac:dyDescent="0.35">
      <c r="B386" s="2" t="s">
        <v>255</v>
      </c>
      <c r="C386" s="73" t="s">
        <v>258</v>
      </c>
      <c r="D386" s="74"/>
      <c r="E386" s="75"/>
      <c r="F386" s="8" t="s">
        <v>258</v>
      </c>
      <c r="G386" s="9" t="s">
        <v>258</v>
      </c>
      <c r="H386" s="26" t="str">
        <f>IFERROR(VLOOKUP(C384,'[1]piano 20-22'!$D$5:$F$142,3,FALSE),"")</f>
        <v/>
      </c>
      <c r="I386" s="27" t="s">
        <v>253</v>
      </c>
    </row>
    <row r="387" spans="2:9" ht="40.799999999999997" x14ac:dyDescent="0.3">
      <c r="B387" s="10" t="s">
        <v>259</v>
      </c>
      <c r="C387" s="76" t="s">
        <v>324</v>
      </c>
      <c r="D387" s="77"/>
      <c r="E387" s="78"/>
      <c r="F387" s="8" t="s">
        <v>258</v>
      </c>
      <c r="G387" s="9" t="s">
        <v>287</v>
      </c>
      <c r="H387" s="26" t="str">
        <f>IFERROR(VLOOKUP(C384,'[1]piano 21-23'!$D$5:$F$142,3,FALSE),"")</f>
        <v xml:space="preserve">Entro dicembre 2022 </v>
      </c>
      <c r="I387" s="27" t="s">
        <v>253</v>
      </c>
    </row>
    <row r="388" spans="2:9" ht="41.4" thickBot="1" x14ac:dyDescent="0.35">
      <c r="B388" s="11" t="s">
        <v>262</v>
      </c>
      <c r="C388" s="79" t="s">
        <v>325</v>
      </c>
      <c r="D388" s="80"/>
      <c r="E388" s="81"/>
      <c r="F388" s="12" t="s">
        <v>258</v>
      </c>
      <c r="G388" s="13" t="s">
        <v>287</v>
      </c>
      <c r="H388" s="26" t="str">
        <f>IFERROR(VLOOKUP(C384,'[1]piano 22-24'!$D$5:$F$142,3,FALSE),"")</f>
        <v xml:space="preserve">Entro dicembre 2022 </v>
      </c>
      <c r="I388" s="27" t="s">
        <v>253</v>
      </c>
    </row>
    <row r="389" spans="2:9" ht="29.4" thickBot="1" x14ac:dyDescent="0.35">
      <c r="B389" s="14" t="s">
        <v>9</v>
      </c>
      <c r="C389" s="15" t="s">
        <v>10</v>
      </c>
      <c r="D389" s="16" t="s">
        <v>11</v>
      </c>
      <c r="E389" s="17" t="s">
        <v>12</v>
      </c>
      <c r="F389" s="54"/>
      <c r="G389" s="55"/>
      <c r="I389" s="24" t="s">
        <v>254</v>
      </c>
    </row>
    <row r="390" spans="2:9" x14ac:dyDescent="0.3">
      <c r="B390" s="18" t="s">
        <v>13</v>
      </c>
      <c r="C390" s="19">
        <v>44927</v>
      </c>
      <c r="D390" s="56" t="s">
        <v>14</v>
      </c>
      <c r="E390" s="58"/>
      <c r="F390" s="60" t="s">
        <v>15</v>
      </c>
      <c r="G390" s="61"/>
      <c r="I390" s="24" t="s">
        <v>254</v>
      </c>
    </row>
    <row r="391" spans="2:9" ht="15" thickBot="1" x14ac:dyDescent="0.35">
      <c r="B391" s="20" t="s">
        <v>16</v>
      </c>
      <c r="C391" s="21">
        <v>45657</v>
      </c>
      <c r="D391" s="57"/>
      <c r="E391" s="59"/>
      <c r="F391" s="62"/>
      <c r="G391" s="63"/>
      <c r="I391" s="24" t="s">
        <v>254</v>
      </c>
    </row>
    <row r="392" spans="2:9" x14ac:dyDescent="0.3">
      <c r="I392" s="22"/>
    </row>
    <row r="393" spans="2:9" x14ac:dyDescent="0.3">
      <c r="I393" s="22"/>
    </row>
    <row r="394" spans="2:9" x14ac:dyDescent="0.3">
      <c r="I394" s="22"/>
    </row>
    <row r="395" spans="2:9" ht="15" thickBot="1" x14ac:dyDescent="0.35">
      <c r="I395" s="22"/>
    </row>
    <row r="396" spans="2:9" ht="42" thickBot="1" x14ac:dyDescent="0.35">
      <c r="B396" s="2" t="s">
        <v>2</v>
      </c>
      <c r="C396" s="3" t="s">
        <v>47</v>
      </c>
      <c r="D396" s="64" t="s">
        <v>48</v>
      </c>
      <c r="E396" s="65"/>
      <c r="F396" s="65"/>
      <c r="G396" s="66"/>
      <c r="H396" s="23" t="s">
        <v>250</v>
      </c>
      <c r="I396" s="24" t="s">
        <v>251</v>
      </c>
    </row>
    <row r="397" spans="2:9" ht="15" thickBot="1" x14ac:dyDescent="0.35">
      <c r="B397" s="4" t="s">
        <v>3</v>
      </c>
      <c r="C397" s="3" t="s">
        <v>50</v>
      </c>
      <c r="D397" s="67"/>
      <c r="E397" s="68"/>
      <c r="F397" s="68"/>
      <c r="G397" s="69"/>
      <c r="I397" s="24" t="s">
        <v>251</v>
      </c>
    </row>
    <row r="398" spans="2:9" ht="24.6" thickBot="1" x14ac:dyDescent="0.35">
      <c r="B398" s="5" t="s">
        <v>5</v>
      </c>
      <c r="C398" s="70" t="s">
        <v>6</v>
      </c>
      <c r="D398" s="71"/>
      <c r="E398" s="72"/>
      <c r="F398" s="6" t="s">
        <v>7</v>
      </c>
      <c r="G398" s="7" t="s">
        <v>8</v>
      </c>
      <c r="I398" s="25" t="s">
        <v>252</v>
      </c>
    </row>
    <row r="399" spans="2:9" ht="41.4" thickBot="1" x14ac:dyDescent="0.35">
      <c r="B399" s="2" t="s">
        <v>255</v>
      </c>
      <c r="C399" s="73" t="s">
        <v>258</v>
      </c>
      <c r="D399" s="74"/>
      <c r="E399" s="75"/>
      <c r="F399" s="8" t="s">
        <v>258</v>
      </c>
      <c r="G399" s="9" t="s">
        <v>258</v>
      </c>
      <c r="H399" s="26" t="str">
        <f>IFERROR(VLOOKUP(C397,'[1]piano 20-22'!$D$5:$F$142,3,FALSE),"")</f>
        <v/>
      </c>
      <c r="I399" s="27" t="s">
        <v>253</v>
      </c>
    </row>
    <row r="400" spans="2:9" ht="40.799999999999997" x14ac:dyDescent="0.3">
      <c r="B400" s="10" t="s">
        <v>259</v>
      </c>
      <c r="C400" s="76" t="s">
        <v>326</v>
      </c>
      <c r="D400" s="77"/>
      <c r="E400" s="78"/>
      <c r="F400" s="8" t="s">
        <v>258</v>
      </c>
      <c r="G400" s="9" t="s">
        <v>289</v>
      </c>
      <c r="H400" s="26" t="str">
        <f>IFERROR(VLOOKUP(C397,'[1]piano 21-23'!$D$5:$F$142,3,FALSE),"")</f>
        <v xml:space="preserve">Entro dicembre 2023 </v>
      </c>
      <c r="I400" s="27" t="s">
        <v>253</v>
      </c>
    </row>
    <row r="401" spans="2:9" ht="41.4" thickBot="1" x14ac:dyDescent="0.35">
      <c r="B401" s="11" t="s">
        <v>262</v>
      </c>
      <c r="C401" s="79" t="s">
        <v>327</v>
      </c>
      <c r="D401" s="80"/>
      <c r="E401" s="81"/>
      <c r="F401" s="12" t="s">
        <v>258</v>
      </c>
      <c r="G401" s="13" t="s">
        <v>289</v>
      </c>
      <c r="H401" s="26" t="str">
        <f>IFERROR(VLOOKUP(C397,'[1]piano 22-24'!$D$5:$F$142,3,FALSE),"")</f>
        <v xml:space="preserve">Entro dicembre 2023 </v>
      </c>
      <c r="I401" s="27" t="s">
        <v>253</v>
      </c>
    </row>
    <row r="402" spans="2:9" ht="28.8" x14ac:dyDescent="0.3">
      <c r="B402" s="14" t="s">
        <v>9</v>
      </c>
      <c r="C402" s="15" t="s">
        <v>10</v>
      </c>
      <c r="D402" s="16" t="s">
        <v>11</v>
      </c>
      <c r="E402" s="17" t="s">
        <v>12</v>
      </c>
      <c r="F402" s="54"/>
      <c r="G402" s="55"/>
      <c r="I402" s="24" t="s">
        <v>254</v>
      </c>
    </row>
    <row r="403" spans="2:9" x14ac:dyDescent="0.3">
      <c r="B403" s="18" t="s">
        <v>13</v>
      </c>
      <c r="C403" s="19">
        <v>44927</v>
      </c>
      <c r="D403" s="56" t="s">
        <v>14</v>
      </c>
      <c r="E403" s="58"/>
      <c r="F403" s="60" t="s">
        <v>15</v>
      </c>
      <c r="G403" s="61"/>
      <c r="I403" s="24" t="s">
        <v>254</v>
      </c>
    </row>
    <row r="404" spans="2:9" ht="15" thickBot="1" x14ac:dyDescent="0.35">
      <c r="B404" s="20" t="s">
        <v>16</v>
      </c>
      <c r="C404" s="21">
        <v>45657</v>
      </c>
      <c r="D404" s="57"/>
      <c r="E404" s="59"/>
      <c r="F404" s="62"/>
      <c r="G404" s="63"/>
      <c r="I404" s="24" t="s">
        <v>254</v>
      </c>
    </row>
    <row r="405" spans="2:9" x14ac:dyDescent="0.3">
      <c r="I405" s="22"/>
    </row>
    <row r="406" spans="2:9" x14ac:dyDescent="0.3">
      <c r="I406" s="22"/>
    </row>
    <row r="407" spans="2:9" x14ac:dyDescent="0.3">
      <c r="I407" s="22"/>
    </row>
    <row r="408" spans="2:9" ht="15" thickBot="1" x14ac:dyDescent="0.35">
      <c r="I408" s="22"/>
    </row>
    <row r="409" spans="2:9" ht="42" thickBot="1" x14ac:dyDescent="0.35">
      <c r="B409" s="2" t="s">
        <v>2</v>
      </c>
      <c r="C409" s="3" t="s">
        <v>47</v>
      </c>
      <c r="D409" s="64" t="s">
        <v>48</v>
      </c>
      <c r="E409" s="65"/>
      <c r="F409" s="65"/>
      <c r="G409" s="66"/>
      <c r="H409" s="23" t="s">
        <v>250</v>
      </c>
      <c r="I409" s="24" t="s">
        <v>251</v>
      </c>
    </row>
    <row r="410" spans="2:9" ht="15" thickBot="1" x14ac:dyDescent="0.35">
      <c r="B410" s="4" t="s">
        <v>3</v>
      </c>
      <c r="C410" s="3" t="s">
        <v>51</v>
      </c>
      <c r="D410" s="67"/>
      <c r="E410" s="68"/>
      <c r="F410" s="68"/>
      <c r="G410" s="69"/>
      <c r="I410" s="24" t="s">
        <v>251</v>
      </c>
    </row>
    <row r="411" spans="2:9" ht="24.6" thickBot="1" x14ac:dyDescent="0.35">
      <c r="B411" s="5" t="s">
        <v>5</v>
      </c>
      <c r="C411" s="70" t="s">
        <v>6</v>
      </c>
      <c r="D411" s="71"/>
      <c r="E411" s="72"/>
      <c r="F411" s="6" t="s">
        <v>7</v>
      </c>
      <c r="G411" s="7" t="s">
        <v>8</v>
      </c>
      <c r="I411" s="25" t="s">
        <v>252</v>
      </c>
    </row>
    <row r="412" spans="2:9" ht="41.4" thickBot="1" x14ac:dyDescent="0.35">
      <c r="B412" s="2" t="s">
        <v>255</v>
      </c>
      <c r="C412" s="73" t="s">
        <v>258</v>
      </c>
      <c r="D412" s="74"/>
      <c r="E412" s="75"/>
      <c r="F412" s="8" t="s">
        <v>258</v>
      </c>
      <c r="G412" s="9" t="s">
        <v>258</v>
      </c>
      <c r="H412" s="26" t="str">
        <f>IFERROR(VLOOKUP(C410,'[1]piano 20-22'!$D$5:$F$142,3,FALSE),"")</f>
        <v/>
      </c>
      <c r="I412" s="27" t="s">
        <v>253</v>
      </c>
    </row>
    <row r="413" spans="2:9" ht="40.799999999999997" x14ac:dyDescent="0.3">
      <c r="B413" s="10" t="s">
        <v>259</v>
      </c>
      <c r="C413" s="76" t="s">
        <v>258</v>
      </c>
      <c r="D413" s="77"/>
      <c r="E413" s="78"/>
      <c r="F413" s="8" t="s">
        <v>258</v>
      </c>
      <c r="G413" s="9" t="s">
        <v>258</v>
      </c>
      <c r="H413" s="26" t="str">
        <f>IFERROR(VLOOKUP(C410,'[1]piano 21-23'!$D$5:$F$142,3,FALSE),"")</f>
        <v/>
      </c>
      <c r="I413" s="27" t="s">
        <v>253</v>
      </c>
    </row>
    <row r="414" spans="2:9" ht="41.4" thickBot="1" x14ac:dyDescent="0.35">
      <c r="B414" s="11" t="s">
        <v>262</v>
      </c>
      <c r="C414" s="79" t="s">
        <v>328</v>
      </c>
      <c r="D414" s="80"/>
      <c r="E414" s="81"/>
      <c r="F414" s="12" t="s">
        <v>258</v>
      </c>
      <c r="G414" s="13" t="s">
        <v>289</v>
      </c>
      <c r="H414" s="26" t="str">
        <f>IFERROR(VLOOKUP(C410,'[1]piano 22-24'!$D$5:$F$142,3,FALSE),"")</f>
        <v xml:space="preserve">Entro dicembre 2023 </v>
      </c>
      <c r="I414" s="27" t="s">
        <v>253</v>
      </c>
    </row>
    <row r="415" spans="2:9" ht="28.8" x14ac:dyDescent="0.3">
      <c r="B415" s="14" t="s">
        <v>9</v>
      </c>
      <c r="C415" s="15" t="s">
        <v>10</v>
      </c>
      <c r="D415" s="16" t="s">
        <v>11</v>
      </c>
      <c r="E415" s="17" t="s">
        <v>12</v>
      </c>
      <c r="F415" s="54"/>
      <c r="G415" s="55"/>
      <c r="I415" s="24" t="s">
        <v>254</v>
      </c>
    </row>
    <row r="416" spans="2:9" x14ac:dyDescent="0.3">
      <c r="B416" s="18" t="s">
        <v>13</v>
      </c>
      <c r="C416" s="19">
        <v>44927</v>
      </c>
      <c r="D416" s="56" t="s">
        <v>14</v>
      </c>
      <c r="E416" s="58"/>
      <c r="F416" s="60" t="s">
        <v>15</v>
      </c>
      <c r="G416" s="61"/>
      <c r="I416" s="24" t="s">
        <v>254</v>
      </c>
    </row>
    <row r="417" spans="2:9" ht="15" thickBot="1" x14ac:dyDescent="0.35">
      <c r="B417" s="20" t="s">
        <v>16</v>
      </c>
      <c r="C417" s="21">
        <v>45657</v>
      </c>
      <c r="D417" s="57"/>
      <c r="E417" s="59"/>
      <c r="F417" s="62"/>
      <c r="G417" s="63"/>
      <c r="I417" s="24" t="s">
        <v>254</v>
      </c>
    </row>
    <row r="418" spans="2:9" x14ac:dyDescent="0.3">
      <c r="I418" s="22"/>
    </row>
    <row r="419" spans="2:9" x14ac:dyDescent="0.3">
      <c r="I419" s="22"/>
    </row>
    <row r="420" spans="2:9" x14ac:dyDescent="0.3">
      <c r="I420" s="22"/>
    </row>
    <row r="421" spans="2:9" ht="15" thickBot="1" x14ac:dyDescent="0.35">
      <c r="I421" s="22"/>
    </row>
    <row r="422" spans="2:9" ht="42" thickBot="1" x14ac:dyDescent="0.35">
      <c r="B422" s="2" t="s">
        <v>2</v>
      </c>
      <c r="C422" s="3" t="s">
        <v>52</v>
      </c>
      <c r="D422" s="64" t="s">
        <v>53</v>
      </c>
      <c r="E422" s="65"/>
      <c r="F422" s="65"/>
      <c r="G422" s="66"/>
      <c r="H422" s="23" t="s">
        <v>250</v>
      </c>
      <c r="I422" s="24" t="s">
        <v>251</v>
      </c>
    </row>
    <row r="423" spans="2:9" ht="15" thickBot="1" x14ac:dyDescent="0.35">
      <c r="B423" s="4" t="s">
        <v>3</v>
      </c>
      <c r="C423" s="3" t="s">
        <v>54</v>
      </c>
      <c r="D423" s="67"/>
      <c r="E423" s="68"/>
      <c r="F423" s="68"/>
      <c r="G423" s="69"/>
      <c r="I423" s="24" t="s">
        <v>251</v>
      </c>
    </row>
    <row r="424" spans="2:9" ht="24.6" thickBot="1" x14ac:dyDescent="0.35">
      <c r="B424" s="5" t="s">
        <v>5</v>
      </c>
      <c r="C424" s="70" t="s">
        <v>6</v>
      </c>
      <c r="D424" s="71"/>
      <c r="E424" s="72"/>
      <c r="F424" s="6" t="s">
        <v>7</v>
      </c>
      <c r="G424" s="7" t="s">
        <v>8</v>
      </c>
      <c r="I424" s="25" t="s">
        <v>252</v>
      </c>
    </row>
    <row r="425" spans="2:9" ht="41.4" thickBot="1" x14ac:dyDescent="0.35">
      <c r="B425" s="2" t="s">
        <v>255</v>
      </c>
      <c r="C425" s="73" t="s">
        <v>258</v>
      </c>
      <c r="D425" s="74"/>
      <c r="E425" s="75"/>
      <c r="F425" s="8" t="s">
        <v>258</v>
      </c>
      <c r="G425" s="9" t="s">
        <v>258</v>
      </c>
      <c r="H425" s="26" t="str">
        <f>IFERROR(VLOOKUP(C423,'[1]piano 20-22'!$D$5:$F$142,3,FALSE),"")</f>
        <v/>
      </c>
      <c r="I425" s="27" t="s">
        <v>253</v>
      </c>
    </row>
    <row r="426" spans="2:9" ht="40.799999999999997" x14ac:dyDescent="0.3">
      <c r="B426" s="10" t="s">
        <v>259</v>
      </c>
      <c r="C426" s="76" t="s">
        <v>258</v>
      </c>
      <c r="D426" s="77"/>
      <c r="E426" s="78"/>
      <c r="F426" s="8" t="s">
        <v>258</v>
      </c>
      <c r="G426" s="9" t="s">
        <v>258</v>
      </c>
      <c r="H426" s="26" t="str">
        <f>IFERROR(VLOOKUP(C423,'[1]piano 21-23'!$D$5:$F$142,3,FALSE),"")</f>
        <v/>
      </c>
      <c r="I426" s="27" t="s">
        <v>253</v>
      </c>
    </row>
    <row r="427" spans="2:9" ht="41.4" thickBot="1" x14ac:dyDescent="0.35">
      <c r="B427" s="11" t="s">
        <v>262</v>
      </c>
      <c r="C427" s="79" t="s">
        <v>329</v>
      </c>
      <c r="D427" s="80"/>
      <c r="E427" s="81"/>
      <c r="F427" s="12" t="s">
        <v>258</v>
      </c>
      <c r="G427" s="13" t="s">
        <v>289</v>
      </c>
      <c r="H427" s="26" t="str">
        <f>IFERROR(VLOOKUP(C423,'[1]piano 22-24'!$D$5:$F$142,3,FALSE),"")</f>
        <v xml:space="preserve">Entro dicembre 2023 </v>
      </c>
      <c r="I427" s="27" t="s">
        <v>253</v>
      </c>
    </row>
    <row r="428" spans="2:9" ht="28.8" x14ac:dyDescent="0.3">
      <c r="B428" s="14" t="s">
        <v>9</v>
      </c>
      <c r="C428" s="15" t="s">
        <v>10</v>
      </c>
      <c r="D428" s="16" t="s">
        <v>11</v>
      </c>
      <c r="E428" s="17" t="s">
        <v>12</v>
      </c>
      <c r="F428" s="54"/>
      <c r="G428" s="55"/>
      <c r="I428" s="24" t="s">
        <v>254</v>
      </c>
    </row>
    <row r="429" spans="2:9" x14ac:dyDescent="0.3">
      <c r="B429" s="18" t="s">
        <v>13</v>
      </c>
      <c r="C429" s="19">
        <v>44927</v>
      </c>
      <c r="D429" s="56" t="s">
        <v>14</v>
      </c>
      <c r="E429" s="58"/>
      <c r="F429" s="60" t="s">
        <v>15</v>
      </c>
      <c r="G429" s="61"/>
      <c r="I429" s="24" t="s">
        <v>254</v>
      </c>
    </row>
    <row r="430" spans="2:9" ht="15" thickBot="1" x14ac:dyDescent="0.35">
      <c r="B430" s="20" t="s">
        <v>16</v>
      </c>
      <c r="C430" s="21">
        <v>45657</v>
      </c>
      <c r="D430" s="57"/>
      <c r="E430" s="59"/>
      <c r="F430" s="62"/>
      <c r="G430" s="63"/>
      <c r="I430" s="24" t="s">
        <v>254</v>
      </c>
    </row>
    <row r="431" spans="2:9" x14ac:dyDescent="0.3">
      <c r="I431" s="22"/>
    </row>
    <row r="432" spans="2:9" x14ac:dyDescent="0.3">
      <c r="I432" s="22"/>
    </row>
    <row r="433" spans="2:9" x14ac:dyDescent="0.3">
      <c r="I433" s="22"/>
    </row>
    <row r="434" spans="2:9" ht="15" thickBot="1" x14ac:dyDescent="0.35">
      <c r="I434" s="22"/>
    </row>
    <row r="435" spans="2:9" ht="42" thickBot="1" x14ac:dyDescent="0.35">
      <c r="B435" s="2" t="s">
        <v>2</v>
      </c>
      <c r="C435" s="3" t="s">
        <v>52</v>
      </c>
      <c r="D435" s="64" t="s">
        <v>53</v>
      </c>
      <c r="E435" s="65"/>
      <c r="F435" s="65"/>
      <c r="G435" s="66"/>
      <c r="H435" s="23" t="s">
        <v>250</v>
      </c>
      <c r="I435" s="24" t="s">
        <v>251</v>
      </c>
    </row>
    <row r="436" spans="2:9" ht="15" thickBot="1" x14ac:dyDescent="0.35">
      <c r="B436" s="4" t="s">
        <v>3</v>
      </c>
      <c r="C436" s="3" t="s">
        <v>55</v>
      </c>
      <c r="D436" s="67"/>
      <c r="E436" s="68"/>
      <c r="F436" s="68"/>
      <c r="G436" s="69"/>
      <c r="I436" s="24" t="s">
        <v>251</v>
      </c>
    </row>
    <row r="437" spans="2:9" ht="24.6" thickBot="1" x14ac:dyDescent="0.35">
      <c r="B437" s="5" t="s">
        <v>5</v>
      </c>
      <c r="C437" s="70" t="s">
        <v>6</v>
      </c>
      <c r="D437" s="71"/>
      <c r="E437" s="72"/>
      <c r="F437" s="6" t="s">
        <v>7</v>
      </c>
      <c r="G437" s="7" t="s">
        <v>8</v>
      </c>
      <c r="I437" s="25" t="s">
        <v>252</v>
      </c>
    </row>
    <row r="438" spans="2:9" ht="41.4" thickBot="1" x14ac:dyDescent="0.35">
      <c r="B438" s="2" t="s">
        <v>255</v>
      </c>
      <c r="C438" s="73" t="s">
        <v>258</v>
      </c>
      <c r="D438" s="74"/>
      <c r="E438" s="75"/>
      <c r="F438" s="8" t="s">
        <v>258</v>
      </c>
      <c r="G438" s="9" t="s">
        <v>258</v>
      </c>
      <c r="H438" s="26" t="str">
        <f>IFERROR(VLOOKUP(C436,'[1]piano 20-22'!$D$5:$F$142,3,FALSE),"")</f>
        <v/>
      </c>
      <c r="I438" s="27" t="s">
        <v>253</v>
      </c>
    </row>
    <row r="439" spans="2:9" ht="40.799999999999997" x14ac:dyDescent="0.3">
      <c r="B439" s="10" t="s">
        <v>259</v>
      </c>
      <c r="C439" s="76" t="s">
        <v>258</v>
      </c>
      <c r="D439" s="77"/>
      <c r="E439" s="78"/>
      <c r="F439" s="8" t="s">
        <v>258</v>
      </c>
      <c r="G439" s="9" t="s">
        <v>258</v>
      </c>
      <c r="H439" s="26" t="str">
        <f>IFERROR(VLOOKUP(C436,'[1]piano 21-23'!$D$5:$F$142,3,FALSE),"")</f>
        <v/>
      </c>
      <c r="I439" s="27" t="s">
        <v>253</v>
      </c>
    </row>
    <row r="440" spans="2:9" ht="41.4" thickBot="1" x14ac:dyDescent="0.35">
      <c r="B440" s="11" t="s">
        <v>262</v>
      </c>
      <c r="C440" s="79" t="s">
        <v>330</v>
      </c>
      <c r="D440" s="80"/>
      <c r="E440" s="81"/>
      <c r="F440" s="12" t="s">
        <v>258</v>
      </c>
      <c r="G440" s="13" t="s">
        <v>331</v>
      </c>
      <c r="H440" s="26" t="str">
        <f>IFERROR(VLOOKUP(C436,'[1]piano 22-24'!$D$5:$F$142,3,FALSE),"")</f>
        <v xml:space="preserve">Entro aprile 2024 </v>
      </c>
      <c r="I440" s="27" t="s">
        <v>253</v>
      </c>
    </row>
    <row r="441" spans="2:9" ht="28.8" x14ac:dyDescent="0.3">
      <c r="B441" s="14" t="s">
        <v>9</v>
      </c>
      <c r="C441" s="15" t="s">
        <v>10</v>
      </c>
      <c r="D441" s="16" t="s">
        <v>11</v>
      </c>
      <c r="E441" s="17" t="s">
        <v>12</v>
      </c>
      <c r="F441" s="54"/>
      <c r="G441" s="55"/>
      <c r="I441" s="24" t="s">
        <v>254</v>
      </c>
    </row>
    <row r="442" spans="2:9" x14ac:dyDescent="0.3">
      <c r="B442" s="18" t="s">
        <v>13</v>
      </c>
      <c r="C442" s="19">
        <v>44927</v>
      </c>
      <c r="D442" s="56" t="s">
        <v>14</v>
      </c>
      <c r="E442" s="58"/>
      <c r="F442" s="60" t="s">
        <v>15</v>
      </c>
      <c r="G442" s="61"/>
      <c r="I442" s="24" t="s">
        <v>254</v>
      </c>
    </row>
    <row r="443" spans="2:9" ht="15" thickBot="1" x14ac:dyDescent="0.35">
      <c r="B443" s="20" t="s">
        <v>16</v>
      </c>
      <c r="C443" s="21">
        <v>45657</v>
      </c>
      <c r="D443" s="57"/>
      <c r="E443" s="59"/>
      <c r="F443" s="62"/>
      <c r="G443" s="63"/>
      <c r="I443" s="24" t="s">
        <v>254</v>
      </c>
    </row>
    <row r="444" spans="2:9" x14ac:dyDescent="0.3">
      <c r="I444" s="22"/>
    </row>
    <row r="445" spans="2:9" x14ac:dyDescent="0.3">
      <c r="I445" s="22"/>
    </row>
    <row r="446" spans="2:9" x14ac:dyDescent="0.3">
      <c r="I446" s="22"/>
    </row>
    <row r="447" spans="2:9" ht="15" thickBot="1" x14ac:dyDescent="0.35">
      <c r="I447" s="22"/>
    </row>
    <row r="448" spans="2:9" ht="42" thickBot="1" x14ac:dyDescent="0.35">
      <c r="B448" s="2" t="s">
        <v>2</v>
      </c>
      <c r="C448" s="3" t="s">
        <v>56</v>
      </c>
      <c r="D448" s="64" t="s">
        <v>57</v>
      </c>
      <c r="E448" s="65"/>
      <c r="F448" s="65"/>
      <c r="G448" s="66"/>
      <c r="H448" s="23" t="s">
        <v>250</v>
      </c>
      <c r="I448" s="24" t="s">
        <v>251</v>
      </c>
    </row>
    <row r="449" spans="2:9" ht="15" thickBot="1" x14ac:dyDescent="0.35">
      <c r="B449" s="4" t="s">
        <v>3</v>
      </c>
      <c r="C449" s="3" t="s">
        <v>58</v>
      </c>
      <c r="D449" s="67"/>
      <c r="E449" s="68"/>
      <c r="F449" s="68"/>
      <c r="G449" s="69"/>
      <c r="I449" s="24" t="s">
        <v>251</v>
      </c>
    </row>
    <row r="450" spans="2:9" ht="24.6" thickBot="1" x14ac:dyDescent="0.35">
      <c r="B450" s="5" t="s">
        <v>5</v>
      </c>
      <c r="C450" s="70" t="s">
        <v>6</v>
      </c>
      <c r="D450" s="71"/>
      <c r="E450" s="72"/>
      <c r="F450" s="6" t="s">
        <v>7</v>
      </c>
      <c r="G450" s="7" t="s">
        <v>8</v>
      </c>
      <c r="I450" s="25" t="s">
        <v>252</v>
      </c>
    </row>
    <row r="451" spans="2:9" ht="41.4" thickBot="1" x14ac:dyDescent="0.35">
      <c r="B451" s="2" t="s">
        <v>255</v>
      </c>
      <c r="C451" s="73" t="s">
        <v>332</v>
      </c>
      <c r="D451" s="74"/>
      <c r="E451" s="75"/>
      <c r="F451" s="8" t="s">
        <v>333</v>
      </c>
      <c r="G451" s="9" t="s">
        <v>258</v>
      </c>
      <c r="H451" s="26" t="str">
        <f>IFERROR(VLOOKUP(C449,'[1]piano 20-22'!$D$5:$F$142,3,FALSE),"")</f>
        <v xml:space="preserve">Da gennaio 2021 </v>
      </c>
      <c r="I451" s="27" t="s">
        <v>253</v>
      </c>
    </row>
    <row r="452" spans="2:9" ht="40.799999999999997" x14ac:dyDescent="0.3">
      <c r="B452" s="10" t="s">
        <v>259</v>
      </c>
      <c r="C452" s="76" t="s">
        <v>334</v>
      </c>
      <c r="D452" s="77"/>
      <c r="E452" s="78"/>
      <c r="F452" s="8" t="s">
        <v>335</v>
      </c>
      <c r="G452" s="9" t="s">
        <v>258</v>
      </c>
      <c r="H452" s="26" t="str">
        <f>IFERROR(VLOOKUP(C449,'[1]piano 21-23'!$D$5:$F$142,3,FALSE),"")</f>
        <v xml:space="preserve">Da gennaio 2021 (in corso) </v>
      </c>
      <c r="I452" s="27" t="s">
        <v>253</v>
      </c>
    </row>
    <row r="453" spans="2:9" ht="41.4" thickBot="1" x14ac:dyDescent="0.35">
      <c r="B453" s="11" t="s">
        <v>262</v>
      </c>
      <c r="C453" s="79" t="s">
        <v>334</v>
      </c>
      <c r="D453" s="80"/>
      <c r="E453" s="81"/>
      <c r="F453" s="12" t="s">
        <v>263</v>
      </c>
      <c r="G453" s="13" t="s">
        <v>258</v>
      </c>
      <c r="H453" s="26" t="str">
        <f>IFERROR(VLOOKUP(C449,'[1]piano 22-24'!$D$5:$F$142,3,FALSE),"")</f>
        <v xml:space="preserve">Linee di azione ancora vigenti  </v>
      </c>
      <c r="I453" s="27" t="s">
        <v>253</v>
      </c>
    </row>
    <row r="454" spans="2:9" ht="29.4" thickBot="1" x14ac:dyDescent="0.35">
      <c r="B454" s="14" t="s">
        <v>9</v>
      </c>
      <c r="C454" s="15" t="s">
        <v>10</v>
      </c>
      <c r="D454" s="16" t="s">
        <v>11</v>
      </c>
      <c r="E454" s="17" t="s">
        <v>12</v>
      </c>
      <c r="F454" s="54"/>
      <c r="G454" s="55"/>
      <c r="I454" s="24" t="s">
        <v>254</v>
      </c>
    </row>
    <row r="455" spans="2:9" x14ac:dyDescent="0.3">
      <c r="B455" s="18" t="s">
        <v>13</v>
      </c>
      <c r="C455" s="19">
        <v>44927</v>
      </c>
      <c r="D455" s="56" t="s">
        <v>14</v>
      </c>
      <c r="E455" s="58"/>
      <c r="F455" s="60" t="s">
        <v>15</v>
      </c>
      <c r="G455" s="61"/>
      <c r="I455" s="24" t="s">
        <v>254</v>
      </c>
    </row>
    <row r="456" spans="2:9" ht="15" thickBot="1" x14ac:dyDescent="0.35">
      <c r="B456" s="20" t="s">
        <v>16</v>
      </c>
      <c r="C456" s="21">
        <v>45657</v>
      </c>
      <c r="D456" s="57"/>
      <c r="E456" s="59"/>
      <c r="F456" s="62"/>
      <c r="G456" s="63"/>
      <c r="I456" s="24" t="s">
        <v>254</v>
      </c>
    </row>
    <row r="457" spans="2:9" x14ac:dyDescent="0.3">
      <c r="I457" s="22"/>
    </row>
    <row r="458" spans="2:9" x14ac:dyDescent="0.3">
      <c r="I458" s="22"/>
    </row>
    <row r="459" spans="2:9" x14ac:dyDescent="0.3">
      <c r="I459" s="22"/>
    </row>
    <row r="460" spans="2:9" ht="15" thickBot="1" x14ac:dyDescent="0.35">
      <c r="I460" s="22"/>
    </row>
    <row r="461" spans="2:9" ht="42" thickBot="1" x14ac:dyDescent="0.35">
      <c r="B461" s="2" t="s">
        <v>2</v>
      </c>
      <c r="C461" s="3" t="s">
        <v>56</v>
      </c>
      <c r="D461" s="64" t="s">
        <v>57</v>
      </c>
      <c r="E461" s="65"/>
      <c r="F461" s="65"/>
      <c r="G461" s="66"/>
      <c r="H461" s="23" t="s">
        <v>250</v>
      </c>
      <c r="I461" s="24" t="s">
        <v>251</v>
      </c>
    </row>
    <row r="462" spans="2:9" ht="15" thickBot="1" x14ac:dyDescent="0.35">
      <c r="B462" s="4" t="s">
        <v>3</v>
      </c>
      <c r="C462" s="3" t="s">
        <v>59</v>
      </c>
      <c r="D462" s="67"/>
      <c r="E462" s="68"/>
      <c r="F462" s="68"/>
      <c r="G462" s="69"/>
      <c r="I462" s="24" t="s">
        <v>251</v>
      </c>
    </row>
    <row r="463" spans="2:9" ht="24.6" thickBot="1" x14ac:dyDescent="0.35">
      <c r="B463" s="5" t="s">
        <v>5</v>
      </c>
      <c r="C463" s="70" t="s">
        <v>6</v>
      </c>
      <c r="D463" s="71"/>
      <c r="E463" s="72"/>
      <c r="F463" s="6" t="s">
        <v>7</v>
      </c>
      <c r="G463" s="7" t="s">
        <v>8</v>
      </c>
      <c r="I463" s="25" t="s">
        <v>252</v>
      </c>
    </row>
    <row r="464" spans="2:9" ht="41.4" thickBot="1" x14ac:dyDescent="0.35">
      <c r="B464" s="2" t="s">
        <v>255</v>
      </c>
      <c r="C464" s="73" t="s">
        <v>336</v>
      </c>
      <c r="D464" s="74"/>
      <c r="E464" s="75"/>
      <c r="F464" s="8" t="s">
        <v>333</v>
      </c>
      <c r="G464" s="9" t="s">
        <v>258</v>
      </c>
      <c r="H464" s="26" t="str">
        <f>IFERROR(VLOOKUP(C462,'[1]piano 20-22'!$D$5:$F$142,3,FALSE),"")</f>
        <v xml:space="preserve">Da gennaio 2021 </v>
      </c>
      <c r="I464" s="27" t="s">
        <v>253</v>
      </c>
    </row>
    <row r="465" spans="2:9" ht="40.799999999999997" x14ac:dyDescent="0.3">
      <c r="B465" s="10" t="s">
        <v>259</v>
      </c>
      <c r="C465" s="76" t="s">
        <v>258</v>
      </c>
      <c r="D465" s="77"/>
      <c r="E465" s="78"/>
      <c r="F465" s="8" t="s">
        <v>258</v>
      </c>
      <c r="G465" s="9" t="s">
        <v>258</v>
      </c>
      <c r="H465" s="26" t="str">
        <f>IFERROR(VLOOKUP(C462,'[1]piano 21-23'!$D$5:$F$142,3,FALSE),"")</f>
        <v/>
      </c>
      <c r="I465" s="27" t="s">
        <v>253</v>
      </c>
    </row>
    <row r="466" spans="2:9" ht="41.4" thickBot="1" x14ac:dyDescent="0.35">
      <c r="B466" s="11" t="s">
        <v>262</v>
      </c>
      <c r="C466" s="79" t="s">
        <v>258</v>
      </c>
      <c r="D466" s="80"/>
      <c r="E466" s="81"/>
      <c r="F466" s="12" t="s">
        <v>258</v>
      </c>
      <c r="G466" s="13" t="s">
        <v>258</v>
      </c>
      <c r="H466" s="26" t="str">
        <f>IFERROR(VLOOKUP(C462,'[1]piano 22-24'!$D$5:$F$142,3,FALSE),"")</f>
        <v/>
      </c>
      <c r="I466" s="27" t="s">
        <v>253</v>
      </c>
    </row>
    <row r="467" spans="2:9" ht="28.8" x14ac:dyDescent="0.3">
      <c r="B467" s="14" t="s">
        <v>9</v>
      </c>
      <c r="C467" s="15" t="s">
        <v>10</v>
      </c>
      <c r="D467" s="16" t="s">
        <v>11</v>
      </c>
      <c r="E467" s="17" t="s">
        <v>12</v>
      </c>
      <c r="F467" s="54"/>
      <c r="G467" s="55"/>
      <c r="I467" s="24" t="s">
        <v>254</v>
      </c>
    </row>
    <row r="468" spans="2:9" x14ac:dyDescent="0.3">
      <c r="B468" s="18" t="s">
        <v>13</v>
      </c>
      <c r="C468" s="19">
        <v>44927</v>
      </c>
      <c r="D468" s="56" t="s">
        <v>14</v>
      </c>
      <c r="E468" s="58"/>
      <c r="F468" s="60" t="s">
        <v>15</v>
      </c>
      <c r="G468" s="61"/>
      <c r="I468" s="24" t="s">
        <v>254</v>
      </c>
    </row>
    <row r="469" spans="2:9" ht="15" thickBot="1" x14ac:dyDescent="0.35">
      <c r="B469" s="20" t="s">
        <v>16</v>
      </c>
      <c r="C469" s="21">
        <v>45657</v>
      </c>
      <c r="D469" s="57"/>
      <c r="E469" s="59"/>
      <c r="F469" s="62"/>
      <c r="G469" s="63"/>
      <c r="I469" s="24" t="s">
        <v>254</v>
      </c>
    </row>
    <row r="470" spans="2:9" x14ac:dyDescent="0.3">
      <c r="I470" s="22"/>
    </row>
    <row r="471" spans="2:9" x14ac:dyDescent="0.3">
      <c r="I471" s="22"/>
    </row>
    <row r="472" spans="2:9" x14ac:dyDescent="0.3">
      <c r="I472" s="22"/>
    </row>
    <row r="473" spans="2:9" ht="15" thickBot="1" x14ac:dyDescent="0.35">
      <c r="I473" s="22"/>
    </row>
    <row r="474" spans="2:9" ht="42" thickBot="1" x14ac:dyDescent="0.35">
      <c r="B474" s="2" t="s">
        <v>2</v>
      </c>
      <c r="C474" s="3" t="s">
        <v>56</v>
      </c>
      <c r="D474" s="64" t="s">
        <v>57</v>
      </c>
      <c r="E474" s="65"/>
      <c r="F474" s="65"/>
      <c r="G474" s="66"/>
      <c r="H474" s="23" t="s">
        <v>250</v>
      </c>
      <c r="I474" s="24" t="s">
        <v>251</v>
      </c>
    </row>
    <row r="475" spans="2:9" ht="15" thickBot="1" x14ac:dyDescent="0.35">
      <c r="B475" s="4" t="s">
        <v>3</v>
      </c>
      <c r="C475" s="3" t="s">
        <v>60</v>
      </c>
      <c r="D475" s="67"/>
      <c r="E475" s="68"/>
      <c r="F475" s="68"/>
      <c r="G475" s="69"/>
      <c r="I475" s="24" t="s">
        <v>251</v>
      </c>
    </row>
    <row r="476" spans="2:9" ht="24.6" thickBot="1" x14ac:dyDescent="0.35">
      <c r="B476" s="5" t="s">
        <v>5</v>
      </c>
      <c r="C476" s="70" t="s">
        <v>6</v>
      </c>
      <c r="D476" s="71"/>
      <c r="E476" s="72"/>
      <c r="F476" s="6" t="s">
        <v>7</v>
      </c>
      <c r="G476" s="7" t="s">
        <v>8</v>
      </c>
      <c r="I476" s="25" t="s">
        <v>252</v>
      </c>
    </row>
    <row r="477" spans="2:9" ht="41.4" thickBot="1" x14ac:dyDescent="0.35">
      <c r="B477" s="2" t="s">
        <v>255</v>
      </c>
      <c r="C477" s="73" t="s">
        <v>337</v>
      </c>
      <c r="D477" s="74"/>
      <c r="E477" s="75"/>
      <c r="F477" s="8" t="s">
        <v>338</v>
      </c>
      <c r="G477" s="9" t="s">
        <v>258</v>
      </c>
      <c r="H477" s="26" t="str">
        <f>IFERROR(VLOOKUP(C475,'[1]piano 20-22'!$D$5:$F$142,3,FALSE),"")</f>
        <v xml:space="preserve">Da febbraio 2021 </v>
      </c>
      <c r="I477" s="27" t="s">
        <v>253</v>
      </c>
    </row>
    <row r="478" spans="2:9" ht="40.799999999999997" x14ac:dyDescent="0.3">
      <c r="B478" s="10" t="s">
        <v>259</v>
      </c>
      <c r="C478" s="76" t="s">
        <v>258</v>
      </c>
      <c r="D478" s="77"/>
      <c r="E478" s="78"/>
      <c r="F478" s="8" t="s">
        <v>258</v>
      </c>
      <c r="G478" s="9" t="s">
        <v>258</v>
      </c>
      <c r="H478" s="26" t="str">
        <f>IFERROR(VLOOKUP(C475,'[1]piano 21-23'!$D$5:$F$142,3,FALSE),"")</f>
        <v/>
      </c>
      <c r="I478" s="27" t="s">
        <v>253</v>
      </c>
    </row>
    <row r="479" spans="2:9" ht="41.4" thickBot="1" x14ac:dyDescent="0.35">
      <c r="B479" s="11" t="s">
        <v>262</v>
      </c>
      <c r="C479" s="79" t="s">
        <v>258</v>
      </c>
      <c r="D479" s="80"/>
      <c r="E479" s="81"/>
      <c r="F479" s="12" t="s">
        <v>258</v>
      </c>
      <c r="G479" s="13" t="s">
        <v>258</v>
      </c>
      <c r="H479" s="26" t="str">
        <f>IFERROR(VLOOKUP(C475,'[1]piano 22-24'!$D$5:$F$142,3,FALSE),"")</f>
        <v/>
      </c>
      <c r="I479" s="27" t="s">
        <v>253</v>
      </c>
    </row>
    <row r="480" spans="2:9" ht="28.8" x14ac:dyDescent="0.3">
      <c r="B480" s="14" t="s">
        <v>9</v>
      </c>
      <c r="C480" s="15" t="s">
        <v>10</v>
      </c>
      <c r="D480" s="16" t="s">
        <v>11</v>
      </c>
      <c r="E480" s="17" t="s">
        <v>12</v>
      </c>
      <c r="F480" s="54"/>
      <c r="G480" s="55"/>
      <c r="I480" s="24" t="s">
        <v>254</v>
      </c>
    </row>
    <row r="481" spans="2:9" x14ac:dyDescent="0.3">
      <c r="B481" s="18" t="s">
        <v>13</v>
      </c>
      <c r="C481" s="19">
        <v>44927</v>
      </c>
      <c r="D481" s="56" t="s">
        <v>14</v>
      </c>
      <c r="E481" s="58"/>
      <c r="F481" s="60" t="s">
        <v>15</v>
      </c>
      <c r="G481" s="61"/>
      <c r="I481" s="24" t="s">
        <v>254</v>
      </c>
    </row>
    <row r="482" spans="2:9" ht="15" thickBot="1" x14ac:dyDescent="0.35">
      <c r="B482" s="20" t="s">
        <v>16</v>
      </c>
      <c r="C482" s="21">
        <v>45657</v>
      </c>
      <c r="D482" s="57"/>
      <c r="E482" s="59"/>
      <c r="F482" s="62"/>
      <c r="G482" s="63"/>
      <c r="I482" s="24" t="s">
        <v>254</v>
      </c>
    </row>
    <row r="483" spans="2:9" x14ac:dyDescent="0.3">
      <c r="I483" s="22"/>
    </row>
    <row r="484" spans="2:9" x14ac:dyDescent="0.3">
      <c r="I484" s="22"/>
    </row>
    <row r="485" spans="2:9" x14ac:dyDescent="0.3">
      <c r="I485" s="22"/>
    </row>
    <row r="486" spans="2:9" ht="15" thickBot="1" x14ac:dyDescent="0.35">
      <c r="I486" s="22"/>
    </row>
    <row r="487" spans="2:9" ht="42" thickBot="1" x14ac:dyDescent="0.35">
      <c r="B487" s="2" t="s">
        <v>2</v>
      </c>
      <c r="C487" s="3" t="s">
        <v>56</v>
      </c>
      <c r="D487" s="64" t="s">
        <v>57</v>
      </c>
      <c r="E487" s="65"/>
      <c r="F487" s="65"/>
      <c r="G487" s="66"/>
      <c r="H487" s="23" t="s">
        <v>250</v>
      </c>
      <c r="I487" s="24" t="s">
        <v>251</v>
      </c>
    </row>
    <row r="488" spans="2:9" ht="15" thickBot="1" x14ac:dyDescent="0.35">
      <c r="B488" s="4" t="s">
        <v>3</v>
      </c>
      <c r="C488" s="3" t="s">
        <v>61</v>
      </c>
      <c r="D488" s="67"/>
      <c r="E488" s="68"/>
      <c r="F488" s="68"/>
      <c r="G488" s="69"/>
      <c r="I488" s="24" t="s">
        <v>251</v>
      </c>
    </row>
    <row r="489" spans="2:9" ht="24.6" thickBot="1" x14ac:dyDescent="0.35">
      <c r="B489" s="5" t="s">
        <v>5</v>
      </c>
      <c r="C489" s="70" t="s">
        <v>6</v>
      </c>
      <c r="D489" s="71"/>
      <c r="E489" s="72"/>
      <c r="F489" s="6" t="s">
        <v>7</v>
      </c>
      <c r="G489" s="7" t="s">
        <v>8</v>
      </c>
      <c r="I489" s="25" t="s">
        <v>252</v>
      </c>
    </row>
    <row r="490" spans="2:9" ht="41.4" thickBot="1" x14ac:dyDescent="0.35">
      <c r="B490" s="2" t="s">
        <v>255</v>
      </c>
      <c r="C490" s="73" t="s">
        <v>339</v>
      </c>
      <c r="D490" s="74"/>
      <c r="E490" s="75"/>
      <c r="F490" s="8" t="s">
        <v>282</v>
      </c>
      <c r="G490" s="9" t="s">
        <v>258</v>
      </c>
      <c r="H490" s="26" t="str">
        <f>IFERROR(VLOOKUP(C488,'[1]piano 20-22'!$D$5:$F$142,3,FALSE),"")</f>
        <v xml:space="preserve">Da gennaio 2022 </v>
      </c>
      <c r="I490" s="27" t="s">
        <v>253</v>
      </c>
    </row>
    <row r="491" spans="2:9" ht="40.799999999999997" x14ac:dyDescent="0.3">
      <c r="B491" s="10" t="s">
        <v>259</v>
      </c>
      <c r="C491" s="76" t="s">
        <v>258</v>
      </c>
      <c r="D491" s="77"/>
      <c r="E491" s="78"/>
      <c r="F491" s="8" t="s">
        <v>258</v>
      </c>
      <c r="G491" s="9" t="s">
        <v>258</v>
      </c>
      <c r="H491" s="26" t="str">
        <f>IFERROR(VLOOKUP(C488,'[1]piano 21-23'!$D$5:$F$142,3,FALSE),"")</f>
        <v/>
      </c>
      <c r="I491" s="27" t="s">
        <v>253</v>
      </c>
    </row>
    <row r="492" spans="2:9" ht="41.4" thickBot="1" x14ac:dyDescent="0.35">
      <c r="B492" s="11" t="s">
        <v>262</v>
      </c>
      <c r="C492" s="79" t="s">
        <v>258</v>
      </c>
      <c r="D492" s="80"/>
      <c r="E492" s="81"/>
      <c r="F492" s="12" t="s">
        <v>258</v>
      </c>
      <c r="G492" s="13" t="s">
        <v>258</v>
      </c>
      <c r="H492" s="26" t="str">
        <f>IFERROR(VLOOKUP(C488,'[1]piano 22-24'!$D$5:$F$142,3,FALSE),"")</f>
        <v/>
      </c>
      <c r="I492" s="27" t="s">
        <v>253</v>
      </c>
    </row>
    <row r="493" spans="2:9" ht="28.8" x14ac:dyDescent="0.3">
      <c r="B493" s="14" t="s">
        <v>9</v>
      </c>
      <c r="C493" s="15" t="s">
        <v>10</v>
      </c>
      <c r="D493" s="16" t="s">
        <v>11</v>
      </c>
      <c r="E493" s="17" t="s">
        <v>12</v>
      </c>
      <c r="F493" s="54"/>
      <c r="G493" s="55"/>
      <c r="I493" s="24" t="s">
        <v>254</v>
      </c>
    </row>
    <row r="494" spans="2:9" x14ac:dyDescent="0.3">
      <c r="B494" s="18" t="s">
        <v>13</v>
      </c>
      <c r="C494" s="19">
        <v>44927</v>
      </c>
      <c r="D494" s="56" t="s">
        <v>14</v>
      </c>
      <c r="E494" s="58"/>
      <c r="F494" s="60" t="s">
        <v>15</v>
      </c>
      <c r="G494" s="61"/>
      <c r="I494" s="24" t="s">
        <v>254</v>
      </c>
    </row>
    <row r="495" spans="2:9" ht="15" thickBot="1" x14ac:dyDescent="0.35">
      <c r="B495" s="20" t="s">
        <v>16</v>
      </c>
      <c r="C495" s="21">
        <v>45657</v>
      </c>
      <c r="D495" s="57"/>
      <c r="E495" s="59"/>
      <c r="F495" s="62"/>
      <c r="G495" s="63"/>
      <c r="I495" s="24" t="s">
        <v>254</v>
      </c>
    </row>
    <row r="496" spans="2:9" x14ac:dyDescent="0.3">
      <c r="I496" s="22"/>
    </row>
    <row r="497" spans="2:9" x14ac:dyDescent="0.3">
      <c r="I497" s="22"/>
    </row>
    <row r="498" spans="2:9" x14ac:dyDescent="0.3">
      <c r="I498" s="22"/>
    </row>
    <row r="499" spans="2:9" ht="15" thickBot="1" x14ac:dyDescent="0.35">
      <c r="I499" s="22"/>
    </row>
    <row r="500" spans="2:9" ht="42" thickBot="1" x14ac:dyDescent="0.35">
      <c r="B500" s="2" t="s">
        <v>2</v>
      </c>
      <c r="C500" s="3" t="s">
        <v>56</v>
      </c>
      <c r="D500" s="64" t="s">
        <v>57</v>
      </c>
      <c r="E500" s="65"/>
      <c r="F500" s="65"/>
      <c r="G500" s="66"/>
      <c r="H500" s="23" t="s">
        <v>250</v>
      </c>
      <c r="I500" s="24" t="s">
        <v>251</v>
      </c>
    </row>
    <row r="501" spans="2:9" ht="15" thickBot="1" x14ac:dyDescent="0.35">
      <c r="B501" s="4" t="s">
        <v>3</v>
      </c>
      <c r="C501" s="3" t="s">
        <v>62</v>
      </c>
      <c r="D501" s="67"/>
      <c r="E501" s="68"/>
      <c r="F501" s="68"/>
      <c r="G501" s="69"/>
      <c r="I501" s="24" t="s">
        <v>251</v>
      </c>
    </row>
    <row r="502" spans="2:9" ht="24.6" thickBot="1" x14ac:dyDescent="0.35">
      <c r="B502" s="5" t="s">
        <v>5</v>
      </c>
      <c r="C502" s="70" t="s">
        <v>6</v>
      </c>
      <c r="D502" s="71"/>
      <c r="E502" s="72"/>
      <c r="F502" s="6" t="s">
        <v>7</v>
      </c>
      <c r="G502" s="7" t="s">
        <v>8</v>
      </c>
      <c r="I502" s="25" t="s">
        <v>252</v>
      </c>
    </row>
    <row r="503" spans="2:9" ht="41.4" thickBot="1" x14ac:dyDescent="0.35">
      <c r="B503" s="2" t="s">
        <v>255</v>
      </c>
      <c r="C503" s="73" t="s">
        <v>340</v>
      </c>
      <c r="D503" s="74"/>
      <c r="E503" s="75"/>
      <c r="F503" s="8" t="s">
        <v>258</v>
      </c>
      <c r="G503" s="9" t="s">
        <v>287</v>
      </c>
      <c r="H503" s="26" t="str">
        <f>IFERROR(VLOOKUP(C501,'[1]piano 20-22'!$D$5:$F$142,3,FALSE),"")</f>
        <v xml:space="preserve">Entro dicembre 2022 </v>
      </c>
      <c r="I503" s="27" t="s">
        <v>253</v>
      </c>
    </row>
    <row r="504" spans="2:9" ht="40.799999999999997" x14ac:dyDescent="0.3">
      <c r="B504" s="10" t="s">
        <v>259</v>
      </c>
      <c r="C504" s="76" t="s">
        <v>340</v>
      </c>
      <c r="D504" s="77"/>
      <c r="E504" s="78"/>
      <c r="F504" s="8" t="s">
        <v>282</v>
      </c>
      <c r="G504" s="9" t="s">
        <v>258</v>
      </c>
      <c r="H504" s="26" t="str">
        <f>IFERROR(VLOOKUP(C501,'[1]piano 21-23'!$D$5:$F$142,3,FALSE),"")</f>
        <v xml:space="preserve">Da gennaio 2022 </v>
      </c>
      <c r="I504" s="27" t="s">
        <v>253</v>
      </c>
    </row>
    <row r="505" spans="2:9" ht="41.4" thickBot="1" x14ac:dyDescent="0.35">
      <c r="B505" s="11" t="s">
        <v>262</v>
      </c>
      <c r="C505" s="79" t="s">
        <v>340</v>
      </c>
      <c r="D505" s="80"/>
      <c r="E505" s="81"/>
      <c r="F505" s="12" t="s">
        <v>263</v>
      </c>
      <c r="G505" s="13" t="s">
        <v>258</v>
      </c>
      <c r="H505" s="26" t="str">
        <f>IFERROR(VLOOKUP(C501,'[1]piano 22-24'!$D$5:$F$142,3,FALSE),"")</f>
        <v xml:space="preserve">Linee di azione ancora vigenti  </v>
      </c>
      <c r="I505" s="27" t="s">
        <v>253</v>
      </c>
    </row>
    <row r="506" spans="2:9" ht="28.8" x14ac:dyDescent="0.3">
      <c r="B506" s="14" t="s">
        <v>9</v>
      </c>
      <c r="C506" s="15" t="s">
        <v>10</v>
      </c>
      <c r="D506" s="16" t="s">
        <v>11</v>
      </c>
      <c r="E506" s="17" t="s">
        <v>12</v>
      </c>
      <c r="F506" s="54"/>
      <c r="G506" s="55"/>
      <c r="I506" s="24" t="s">
        <v>254</v>
      </c>
    </row>
    <row r="507" spans="2:9" x14ac:dyDescent="0.3">
      <c r="B507" s="18" t="s">
        <v>13</v>
      </c>
      <c r="C507" s="19">
        <v>44927</v>
      </c>
      <c r="D507" s="56" t="s">
        <v>14</v>
      </c>
      <c r="E507" s="58"/>
      <c r="F507" s="60" t="s">
        <v>15</v>
      </c>
      <c r="G507" s="61"/>
      <c r="I507" s="24" t="s">
        <v>254</v>
      </c>
    </row>
    <row r="508" spans="2:9" ht="15" thickBot="1" x14ac:dyDescent="0.35">
      <c r="B508" s="20" t="s">
        <v>16</v>
      </c>
      <c r="C508" s="21">
        <v>45657</v>
      </c>
      <c r="D508" s="57"/>
      <c r="E508" s="59"/>
      <c r="F508" s="62"/>
      <c r="G508" s="63"/>
      <c r="I508" s="24" t="s">
        <v>254</v>
      </c>
    </row>
    <row r="509" spans="2:9" x14ac:dyDescent="0.3">
      <c r="I509" s="22"/>
    </row>
    <row r="510" spans="2:9" x14ac:dyDescent="0.3">
      <c r="I510" s="22"/>
    </row>
    <row r="511" spans="2:9" x14ac:dyDescent="0.3">
      <c r="I511" s="22"/>
    </row>
    <row r="512" spans="2:9" ht="15" thickBot="1" x14ac:dyDescent="0.35">
      <c r="I512" s="22"/>
    </row>
    <row r="513" spans="2:9" ht="42" thickBot="1" x14ac:dyDescent="0.35">
      <c r="B513" s="2" t="s">
        <v>2</v>
      </c>
      <c r="C513" s="3" t="s">
        <v>56</v>
      </c>
      <c r="D513" s="64" t="s">
        <v>57</v>
      </c>
      <c r="E513" s="65"/>
      <c r="F513" s="65"/>
      <c r="G513" s="66"/>
      <c r="H513" s="23" t="s">
        <v>250</v>
      </c>
      <c r="I513" s="24" t="s">
        <v>251</v>
      </c>
    </row>
    <row r="514" spans="2:9" ht="15" thickBot="1" x14ac:dyDescent="0.35">
      <c r="B514" s="4" t="s">
        <v>3</v>
      </c>
      <c r="C514" s="3" t="s">
        <v>63</v>
      </c>
      <c r="D514" s="67"/>
      <c r="E514" s="68"/>
      <c r="F514" s="68"/>
      <c r="G514" s="69"/>
      <c r="I514" s="24" t="s">
        <v>251</v>
      </c>
    </row>
    <row r="515" spans="2:9" ht="24.6" thickBot="1" x14ac:dyDescent="0.35">
      <c r="B515" s="5" t="s">
        <v>5</v>
      </c>
      <c r="C515" s="70" t="s">
        <v>6</v>
      </c>
      <c r="D515" s="71"/>
      <c r="E515" s="72"/>
      <c r="F515" s="6" t="s">
        <v>7</v>
      </c>
      <c r="G515" s="7" t="s">
        <v>8</v>
      </c>
      <c r="I515" s="25" t="s">
        <v>252</v>
      </c>
    </row>
    <row r="516" spans="2:9" ht="41.4" thickBot="1" x14ac:dyDescent="0.35">
      <c r="B516" s="2" t="s">
        <v>255</v>
      </c>
      <c r="C516" s="73" t="s">
        <v>258</v>
      </c>
      <c r="D516" s="74"/>
      <c r="E516" s="75"/>
      <c r="F516" s="8" t="s">
        <v>258</v>
      </c>
      <c r="G516" s="9" t="s">
        <v>258</v>
      </c>
      <c r="H516" s="26" t="str">
        <f>IFERROR(VLOOKUP(C514,'[1]piano 20-22'!$D$5:$F$142,3,FALSE),"")</f>
        <v/>
      </c>
      <c r="I516" s="27" t="s">
        <v>253</v>
      </c>
    </row>
    <row r="517" spans="2:9" ht="40.799999999999997" x14ac:dyDescent="0.3">
      <c r="B517" s="10" t="s">
        <v>259</v>
      </c>
      <c r="C517" s="76" t="s">
        <v>341</v>
      </c>
      <c r="D517" s="77"/>
      <c r="E517" s="78"/>
      <c r="F517" s="8" t="s">
        <v>342</v>
      </c>
      <c r="G517" s="9" t="s">
        <v>258</v>
      </c>
      <c r="H517" s="26" t="str">
        <f>IFERROR(VLOOKUP(C514,'[1]piano 21-23'!$D$5:$F$142,3,FALSE),"")</f>
        <v xml:space="preserve">Da dicembre 2021 </v>
      </c>
      <c r="I517" s="27" t="s">
        <v>253</v>
      </c>
    </row>
    <row r="518" spans="2:9" ht="41.4" thickBot="1" x14ac:dyDescent="0.35">
      <c r="B518" s="11" t="s">
        <v>262</v>
      </c>
      <c r="C518" s="79" t="s">
        <v>343</v>
      </c>
      <c r="D518" s="80"/>
      <c r="E518" s="81"/>
      <c r="F518" s="12" t="s">
        <v>263</v>
      </c>
      <c r="G518" s="13" t="s">
        <v>258</v>
      </c>
      <c r="H518" s="26" t="str">
        <f>IFERROR(VLOOKUP(C514,'[1]piano 22-24'!$D$5:$F$142,3,FALSE),"")</f>
        <v xml:space="preserve">Linee di azione ancora vigenti  </v>
      </c>
      <c r="I518" s="27" t="s">
        <v>253</v>
      </c>
    </row>
    <row r="519" spans="2:9" ht="28.8" x14ac:dyDescent="0.3">
      <c r="B519" s="14" t="s">
        <v>9</v>
      </c>
      <c r="C519" s="15" t="s">
        <v>10</v>
      </c>
      <c r="D519" s="16" t="s">
        <v>11</v>
      </c>
      <c r="E519" s="17" t="s">
        <v>12</v>
      </c>
      <c r="F519" s="54"/>
      <c r="G519" s="55"/>
      <c r="I519" s="24" t="s">
        <v>254</v>
      </c>
    </row>
    <row r="520" spans="2:9" x14ac:dyDescent="0.3">
      <c r="B520" s="18" t="s">
        <v>13</v>
      </c>
      <c r="C520" s="19">
        <v>44927</v>
      </c>
      <c r="D520" s="56" t="s">
        <v>14</v>
      </c>
      <c r="E520" s="58"/>
      <c r="F520" s="60" t="s">
        <v>15</v>
      </c>
      <c r="G520" s="61"/>
      <c r="I520" s="24" t="s">
        <v>254</v>
      </c>
    </row>
    <row r="521" spans="2:9" ht="15" thickBot="1" x14ac:dyDescent="0.35">
      <c r="B521" s="20" t="s">
        <v>16</v>
      </c>
      <c r="C521" s="21">
        <v>45657</v>
      </c>
      <c r="D521" s="57"/>
      <c r="E521" s="59"/>
      <c r="F521" s="62"/>
      <c r="G521" s="63"/>
      <c r="I521" s="24" t="s">
        <v>254</v>
      </c>
    </row>
    <row r="522" spans="2:9" x14ac:dyDescent="0.3">
      <c r="I522" s="22"/>
    </row>
    <row r="523" spans="2:9" x14ac:dyDescent="0.3">
      <c r="I523" s="22"/>
    </row>
    <row r="524" spans="2:9" x14ac:dyDescent="0.3">
      <c r="I524" s="22"/>
    </row>
    <row r="525" spans="2:9" ht="15" thickBot="1" x14ac:dyDescent="0.35">
      <c r="I525" s="22"/>
    </row>
    <row r="526" spans="2:9" ht="42" thickBot="1" x14ac:dyDescent="0.35">
      <c r="B526" s="2" t="s">
        <v>2</v>
      </c>
      <c r="C526" s="3" t="s">
        <v>56</v>
      </c>
      <c r="D526" s="64" t="s">
        <v>57</v>
      </c>
      <c r="E526" s="65"/>
      <c r="F526" s="65"/>
      <c r="G526" s="66"/>
      <c r="H526" s="23" t="s">
        <v>250</v>
      </c>
      <c r="I526" s="24" t="s">
        <v>251</v>
      </c>
    </row>
    <row r="527" spans="2:9" ht="15" thickBot="1" x14ac:dyDescent="0.35">
      <c r="B527" s="4" t="s">
        <v>3</v>
      </c>
      <c r="C527" s="3" t="s">
        <v>64</v>
      </c>
      <c r="D527" s="67"/>
      <c r="E527" s="68"/>
      <c r="F527" s="68"/>
      <c r="G527" s="69"/>
      <c r="I527" s="24" t="s">
        <v>251</v>
      </c>
    </row>
    <row r="528" spans="2:9" ht="24.6" thickBot="1" x14ac:dyDescent="0.35">
      <c r="B528" s="5" t="s">
        <v>5</v>
      </c>
      <c r="C528" s="70" t="s">
        <v>6</v>
      </c>
      <c r="D528" s="71"/>
      <c r="E528" s="72"/>
      <c r="F528" s="6" t="s">
        <v>7</v>
      </c>
      <c r="G528" s="7" t="s">
        <v>8</v>
      </c>
      <c r="I528" s="25" t="s">
        <v>252</v>
      </c>
    </row>
    <row r="529" spans="2:9" ht="41.4" thickBot="1" x14ac:dyDescent="0.35">
      <c r="B529" s="2" t="s">
        <v>255</v>
      </c>
      <c r="C529" s="73" t="s">
        <v>258</v>
      </c>
      <c r="D529" s="74"/>
      <c r="E529" s="75"/>
      <c r="F529" s="8" t="s">
        <v>258</v>
      </c>
      <c r="G529" s="9" t="s">
        <v>258</v>
      </c>
      <c r="H529" s="26" t="str">
        <f>IFERROR(VLOOKUP(C527,'[1]piano 20-22'!$D$5:$F$142,3,FALSE),"")</f>
        <v/>
      </c>
      <c r="I529" s="27" t="s">
        <v>253</v>
      </c>
    </row>
    <row r="530" spans="2:9" ht="40.799999999999997" x14ac:dyDescent="0.3">
      <c r="B530" s="10" t="s">
        <v>259</v>
      </c>
      <c r="C530" s="76" t="s">
        <v>258</v>
      </c>
      <c r="D530" s="77"/>
      <c r="E530" s="78"/>
      <c r="F530" s="8" t="s">
        <v>258</v>
      </c>
      <c r="G530" s="9" t="s">
        <v>258</v>
      </c>
      <c r="H530" s="26" t="str">
        <f>IFERROR(VLOOKUP(C527,'[1]piano 21-23'!$D$5:$F$142,3,FALSE),"")</f>
        <v/>
      </c>
      <c r="I530" s="27" t="s">
        <v>253</v>
      </c>
    </row>
    <row r="531" spans="2:9" ht="41.4" thickBot="1" x14ac:dyDescent="0.35">
      <c r="B531" s="11" t="s">
        <v>262</v>
      </c>
      <c r="C531" s="79" t="s">
        <v>344</v>
      </c>
      <c r="D531" s="80"/>
      <c r="E531" s="81"/>
      <c r="F531" s="12" t="s">
        <v>345</v>
      </c>
      <c r="G531" s="13" t="s">
        <v>258</v>
      </c>
      <c r="H531" s="26" t="str">
        <f>IFERROR(VLOOKUP(C527,'[1]piano 22-24'!$D$5:$F$142,3,FALSE),"")</f>
        <v xml:space="preserve">Da gennaio 2023 </v>
      </c>
      <c r="I531" s="27" t="s">
        <v>253</v>
      </c>
    </row>
    <row r="532" spans="2:9" ht="28.8" x14ac:dyDescent="0.3">
      <c r="B532" s="14" t="s">
        <v>9</v>
      </c>
      <c r="C532" s="15" t="s">
        <v>10</v>
      </c>
      <c r="D532" s="16" t="s">
        <v>11</v>
      </c>
      <c r="E532" s="17" t="s">
        <v>12</v>
      </c>
      <c r="F532" s="54"/>
      <c r="G532" s="55"/>
      <c r="I532" s="24" t="s">
        <v>254</v>
      </c>
    </row>
    <row r="533" spans="2:9" x14ac:dyDescent="0.3">
      <c r="B533" s="18" t="s">
        <v>13</v>
      </c>
      <c r="C533" s="19">
        <v>44927</v>
      </c>
      <c r="D533" s="56" t="s">
        <v>14</v>
      </c>
      <c r="E533" s="58"/>
      <c r="F533" s="60" t="s">
        <v>15</v>
      </c>
      <c r="G533" s="61"/>
      <c r="I533" s="24" t="s">
        <v>254</v>
      </c>
    </row>
    <row r="534" spans="2:9" ht="15" thickBot="1" x14ac:dyDescent="0.35">
      <c r="B534" s="20" t="s">
        <v>16</v>
      </c>
      <c r="C534" s="21">
        <v>45657</v>
      </c>
      <c r="D534" s="57"/>
      <c r="E534" s="59"/>
      <c r="F534" s="62"/>
      <c r="G534" s="63"/>
      <c r="I534" s="24" t="s">
        <v>254</v>
      </c>
    </row>
    <row r="535" spans="2:9" x14ac:dyDescent="0.3">
      <c r="I535" s="22"/>
    </row>
    <row r="536" spans="2:9" x14ac:dyDescent="0.3">
      <c r="I536" s="22"/>
    </row>
    <row r="537" spans="2:9" x14ac:dyDescent="0.3">
      <c r="I537" s="22"/>
    </row>
    <row r="538" spans="2:9" ht="15" thickBot="1" x14ac:dyDescent="0.35">
      <c r="I538" s="22"/>
    </row>
    <row r="539" spans="2:9" ht="42" thickBot="1" x14ac:dyDescent="0.35">
      <c r="B539" s="2" t="s">
        <v>2</v>
      </c>
      <c r="C539" s="3" t="s">
        <v>56</v>
      </c>
      <c r="D539" s="64" t="s">
        <v>57</v>
      </c>
      <c r="E539" s="65"/>
      <c r="F539" s="65"/>
      <c r="G539" s="66"/>
      <c r="H539" s="23" t="s">
        <v>250</v>
      </c>
      <c r="I539" s="24" t="s">
        <v>251</v>
      </c>
    </row>
    <row r="540" spans="2:9" ht="15" thickBot="1" x14ac:dyDescent="0.35">
      <c r="B540" s="4" t="s">
        <v>3</v>
      </c>
      <c r="C540" s="3" t="s">
        <v>65</v>
      </c>
      <c r="D540" s="67"/>
      <c r="E540" s="68"/>
      <c r="F540" s="68"/>
      <c r="G540" s="69"/>
      <c r="I540" s="24" t="s">
        <v>251</v>
      </c>
    </row>
    <row r="541" spans="2:9" ht="24.6" thickBot="1" x14ac:dyDescent="0.35">
      <c r="B541" s="5" t="s">
        <v>5</v>
      </c>
      <c r="C541" s="70" t="s">
        <v>6</v>
      </c>
      <c r="D541" s="71"/>
      <c r="E541" s="72"/>
      <c r="F541" s="6" t="s">
        <v>7</v>
      </c>
      <c r="G541" s="7" t="s">
        <v>8</v>
      </c>
      <c r="I541" s="25" t="s">
        <v>252</v>
      </c>
    </row>
    <row r="542" spans="2:9" ht="41.4" thickBot="1" x14ac:dyDescent="0.35">
      <c r="B542" s="2" t="s">
        <v>255</v>
      </c>
      <c r="C542" s="73" t="s">
        <v>258</v>
      </c>
      <c r="D542" s="74"/>
      <c r="E542" s="75"/>
      <c r="F542" s="8" t="s">
        <v>258</v>
      </c>
      <c r="G542" s="9" t="s">
        <v>258</v>
      </c>
      <c r="H542" s="26" t="str">
        <f>IFERROR(VLOOKUP(C540,'[1]piano 20-22'!$D$5:$F$142,3,FALSE),"")</f>
        <v/>
      </c>
      <c r="I542" s="27" t="s">
        <v>253</v>
      </c>
    </row>
    <row r="543" spans="2:9" ht="40.799999999999997" x14ac:dyDescent="0.3">
      <c r="B543" s="10" t="s">
        <v>259</v>
      </c>
      <c r="C543" s="76" t="s">
        <v>258</v>
      </c>
      <c r="D543" s="77"/>
      <c r="E543" s="78"/>
      <c r="F543" s="8" t="s">
        <v>258</v>
      </c>
      <c r="G543" s="9" t="s">
        <v>258</v>
      </c>
      <c r="H543" s="26" t="str">
        <f>IFERROR(VLOOKUP(C540,'[1]piano 21-23'!$D$5:$F$142,3,FALSE),"")</f>
        <v/>
      </c>
      <c r="I543" s="27" t="s">
        <v>253</v>
      </c>
    </row>
    <row r="544" spans="2:9" ht="41.4" thickBot="1" x14ac:dyDescent="0.35">
      <c r="B544" s="11" t="s">
        <v>262</v>
      </c>
      <c r="C544" s="79" t="s">
        <v>346</v>
      </c>
      <c r="D544" s="80"/>
      <c r="E544" s="81"/>
      <c r="F544" s="12" t="s">
        <v>347</v>
      </c>
      <c r="G544" s="13" t="s">
        <v>258</v>
      </c>
      <c r="H544" s="26" t="str">
        <f>IFERROR(VLOOKUP(C540,'[1]piano 22-24'!$D$5:$F$142,3,FALSE),"")</f>
        <v xml:space="preserve">Da gennaio 2024 </v>
      </c>
      <c r="I544" s="27" t="s">
        <v>253</v>
      </c>
    </row>
    <row r="545" spans="2:9" ht="28.8" x14ac:dyDescent="0.3">
      <c r="B545" s="14" t="s">
        <v>9</v>
      </c>
      <c r="C545" s="15" t="s">
        <v>10</v>
      </c>
      <c r="D545" s="16" t="s">
        <v>11</v>
      </c>
      <c r="E545" s="17" t="s">
        <v>12</v>
      </c>
      <c r="F545" s="54"/>
      <c r="G545" s="55"/>
      <c r="I545" s="24" t="s">
        <v>254</v>
      </c>
    </row>
    <row r="546" spans="2:9" x14ac:dyDescent="0.3">
      <c r="B546" s="18" t="s">
        <v>13</v>
      </c>
      <c r="C546" s="19">
        <v>44927</v>
      </c>
      <c r="D546" s="56" t="s">
        <v>14</v>
      </c>
      <c r="E546" s="58"/>
      <c r="F546" s="60" t="s">
        <v>15</v>
      </c>
      <c r="G546" s="61"/>
      <c r="I546" s="24" t="s">
        <v>254</v>
      </c>
    </row>
    <row r="547" spans="2:9" ht="15" thickBot="1" x14ac:dyDescent="0.35">
      <c r="B547" s="20" t="s">
        <v>16</v>
      </c>
      <c r="C547" s="21">
        <v>45657</v>
      </c>
      <c r="D547" s="57"/>
      <c r="E547" s="59"/>
      <c r="F547" s="62"/>
      <c r="G547" s="63"/>
      <c r="I547" s="24" t="s">
        <v>254</v>
      </c>
    </row>
    <row r="548" spans="2:9" x14ac:dyDescent="0.3">
      <c r="I548" s="22"/>
    </row>
    <row r="549" spans="2:9" x14ac:dyDescent="0.3">
      <c r="I549" s="22"/>
    </row>
    <row r="550" spans="2:9" x14ac:dyDescent="0.3">
      <c r="I550" s="22"/>
    </row>
    <row r="551" spans="2:9" ht="15" thickBot="1" x14ac:dyDescent="0.35">
      <c r="I551" s="22"/>
    </row>
    <row r="552" spans="2:9" ht="42" thickBot="1" x14ac:dyDescent="0.35">
      <c r="B552" s="2" t="s">
        <v>2</v>
      </c>
      <c r="C552" s="3" t="s">
        <v>66</v>
      </c>
      <c r="D552" s="64" t="s">
        <v>67</v>
      </c>
      <c r="E552" s="65"/>
      <c r="F552" s="65"/>
      <c r="G552" s="66"/>
      <c r="H552" s="23" t="s">
        <v>250</v>
      </c>
      <c r="I552" s="24" t="s">
        <v>251</v>
      </c>
    </row>
    <row r="553" spans="2:9" ht="15" thickBot="1" x14ac:dyDescent="0.35">
      <c r="B553" s="4" t="s">
        <v>3</v>
      </c>
      <c r="C553" s="3" t="s">
        <v>68</v>
      </c>
      <c r="D553" s="67"/>
      <c r="E553" s="68"/>
      <c r="F553" s="68"/>
      <c r="G553" s="69"/>
      <c r="I553" s="24" t="s">
        <v>251</v>
      </c>
    </row>
    <row r="554" spans="2:9" ht="24.6" thickBot="1" x14ac:dyDescent="0.35">
      <c r="B554" s="5" t="s">
        <v>5</v>
      </c>
      <c r="C554" s="70" t="s">
        <v>6</v>
      </c>
      <c r="D554" s="71"/>
      <c r="E554" s="72"/>
      <c r="F554" s="6" t="s">
        <v>7</v>
      </c>
      <c r="G554" s="7" t="s">
        <v>8</v>
      </c>
      <c r="I554" s="25" t="s">
        <v>252</v>
      </c>
    </row>
    <row r="555" spans="2:9" ht="41.4" thickBot="1" x14ac:dyDescent="0.35">
      <c r="B555" s="2" t="s">
        <v>255</v>
      </c>
      <c r="C555" s="73" t="s">
        <v>348</v>
      </c>
      <c r="D555" s="74"/>
      <c r="E555" s="75"/>
      <c r="F555" s="8" t="s">
        <v>333</v>
      </c>
      <c r="G555" s="9" t="s">
        <v>258</v>
      </c>
      <c r="H555" s="26" t="str">
        <f>IFERROR(VLOOKUP(C553,'[1]piano 20-22'!$D$5:$F$142,3,FALSE),"")</f>
        <v xml:space="preserve">Da gennaio 2021 </v>
      </c>
      <c r="I555" s="27" t="s">
        <v>253</v>
      </c>
    </row>
    <row r="556" spans="2:9" ht="40.799999999999997" x14ac:dyDescent="0.3">
      <c r="B556" s="10" t="s">
        <v>259</v>
      </c>
      <c r="C556" s="76" t="s">
        <v>349</v>
      </c>
      <c r="D556" s="77"/>
      <c r="E556" s="78"/>
      <c r="F556" s="8" t="s">
        <v>335</v>
      </c>
      <c r="G556" s="9" t="s">
        <v>258</v>
      </c>
      <c r="H556" s="26" t="str">
        <f>IFERROR(VLOOKUP(C553,'[1]piano 21-23'!$D$5:$F$142,3,FALSE),"")</f>
        <v xml:space="preserve">Da gennaio 2021 (in corso) </v>
      </c>
      <c r="I556" s="27" t="s">
        <v>253</v>
      </c>
    </row>
    <row r="557" spans="2:9" ht="41.4" thickBot="1" x14ac:dyDescent="0.35">
      <c r="B557" s="11" t="s">
        <v>262</v>
      </c>
      <c r="C557" s="79" t="s">
        <v>349</v>
      </c>
      <c r="D557" s="80"/>
      <c r="E557" s="81"/>
      <c r="F557" s="12" t="s">
        <v>263</v>
      </c>
      <c r="G557" s="13" t="s">
        <v>258</v>
      </c>
      <c r="H557" s="26" t="str">
        <f>IFERROR(VLOOKUP(C553,'[1]piano 22-24'!$D$5:$F$142,3,FALSE),"")</f>
        <v xml:space="preserve">Linee di azione ancora vigenti  </v>
      </c>
      <c r="I557" s="27" t="s">
        <v>253</v>
      </c>
    </row>
    <row r="558" spans="2:9" ht="29.4" thickBot="1" x14ac:dyDescent="0.35">
      <c r="B558" s="14" t="s">
        <v>9</v>
      </c>
      <c r="C558" s="15" t="s">
        <v>10</v>
      </c>
      <c r="D558" s="16" t="s">
        <v>11</v>
      </c>
      <c r="E558" s="17" t="s">
        <v>12</v>
      </c>
      <c r="F558" s="54"/>
      <c r="G558" s="55"/>
      <c r="I558" s="24" t="s">
        <v>254</v>
      </c>
    </row>
    <row r="559" spans="2:9" x14ac:dyDescent="0.3">
      <c r="B559" s="18" t="s">
        <v>13</v>
      </c>
      <c r="C559" s="19">
        <v>44927</v>
      </c>
      <c r="D559" s="56" t="s">
        <v>14</v>
      </c>
      <c r="E559" s="58"/>
      <c r="F559" s="60" t="s">
        <v>15</v>
      </c>
      <c r="G559" s="61"/>
      <c r="I559" s="24" t="s">
        <v>254</v>
      </c>
    </row>
    <row r="560" spans="2:9" ht="15" thickBot="1" x14ac:dyDescent="0.35">
      <c r="B560" s="20" t="s">
        <v>16</v>
      </c>
      <c r="C560" s="21">
        <v>45657</v>
      </c>
      <c r="D560" s="57"/>
      <c r="E560" s="59"/>
      <c r="F560" s="62"/>
      <c r="G560" s="63"/>
      <c r="I560" s="24" t="s">
        <v>254</v>
      </c>
    </row>
    <row r="561" spans="2:9" x14ac:dyDescent="0.3">
      <c r="I561" s="22"/>
    </row>
    <row r="562" spans="2:9" x14ac:dyDescent="0.3">
      <c r="I562" s="22"/>
    </row>
    <row r="563" spans="2:9" x14ac:dyDescent="0.3">
      <c r="I563" s="22"/>
    </row>
    <row r="564" spans="2:9" ht="15" thickBot="1" x14ac:dyDescent="0.35">
      <c r="I564" s="22"/>
    </row>
    <row r="565" spans="2:9" ht="42" thickBot="1" x14ac:dyDescent="0.35">
      <c r="B565" s="2" t="s">
        <v>2</v>
      </c>
      <c r="C565" s="3" t="s">
        <v>66</v>
      </c>
      <c r="D565" s="64" t="s">
        <v>67</v>
      </c>
      <c r="E565" s="65"/>
      <c r="F565" s="65"/>
      <c r="G565" s="66"/>
      <c r="H565" s="23" t="s">
        <v>250</v>
      </c>
      <c r="I565" s="24" t="s">
        <v>251</v>
      </c>
    </row>
    <row r="566" spans="2:9" ht="15" thickBot="1" x14ac:dyDescent="0.35">
      <c r="B566" s="4" t="s">
        <v>3</v>
      </c>
      <c r="C566" s="3" t="s">
        <v>69</v>
      </c>
      <c r="D566" s="67"/>
      <c r="E566" s="68"/>
      <c r="F566" s="68"/>
      <c r="G566" s="69"/>
      <c r="I566" s="24" t="s">
        <v>251</v>
      </c>
    </row>
    <row r="567" spans="2:9" ht="24.6" thickBot="1" x14ac:dyDescent="0.35">
      <c r="B567" s="5" t="s">
        <v>5</v>
      </c>
      <c r="C567" s="70" t="s">
        <v>6</v>
      </c>
      <c r="D567" s="71"/>
      <c r="E567" s="72"/>
      <c r="F567" s="6" t="s">
        <v>7</v>
      </c>
      <c r="G567" s="7" t="s">
        <v>8</v>
      </c>
      <c r="I567" s="25" t="s">
        <v>252</v>
      </c>
    </row>
    <row r="568" spans="2:9" ht="41.4" thickBot="1" x14ac:dyDescent="0.35">
      <c r="B568" s="2" t="s">
        <v>255</v>
      </c>
      <c r="C568" s="73" t="s">
        <v>350</v>
      </c>
      <c r="D568" s="74"/>
      <c r="E568" s="75"/>
      <c r="F568" s="8" t="s">
        <v>333</v>
      </c>
      <c r="G568" s="9" t="s">
        <v>258</v>
      </c>
      <c r="H568" s="26" t="str">
        <f>IFERROR(VLOOKUP(C566,'[1]piano 20-22'!$D$5:$F$142,3,FALSE),"")</f>
        <v xml:space="preserve">Da gennaio 2021 </v>
      </c>
      <c r="I568" s="27" t="s">
        <v>253</v>
      </c>
    </row>
    <row r="569" spans="2:9" ht="40.799999999999997" x14ac:dyDescent="0.3">
      <c r="B569" s="10" t="s">
        <v>259</v>
      </c>
      <c r="C569" s="76" t="s">
        <v>351</v>
      </c>
      <c r="D569" s="77"/>
      <c r="E569" s="78"/>
      <c r="F569" s="8" t="s">
        <v>335</v>
      </c>
      <c r="G569" s="9" t="s">
        <v>258</v>
      </c>
      <c r="H569" s="26" t="str">
        <f>IFERROR(VLOOKUP(C566,'[1]piano 21-23'!$D$5:$F$142,3,FALSE),"")</f>
        <v xml:space="preserve">Da gennaio 2021 (in corso) </v>
      </c>
      <c r="I569" s="27" t="s">
        <v>253</v>
      </c>
    </row>
    <row r="570" spans="2:9" ht="41.4" thickBot="1" x14ac:dyDescent="0.35">
      <c r="B570" s="11" t="s">
        <v>262</v>
      </c>
      <c r="C570" s="79" t="s">
        <v>351</v>
      </c>
      <c r="D570" s="80"/>
      <c r="E570" s="81"/>
      <c r="F570" s="12" t="s">
        <v>263</v>
      </c>
      <c r="G570" s="13" t="s">
        <v>258</v>
      </c>
      <c r="H570" s="26" t="str">
        <f>IFERROR(VLOOKUP(C566,'[1]piano 22-24'!$D$5:$F$142,3,FALSE),"")</f>
        <v xml:space="preserve">Linee di azione ancora vigenti  </v>
      </c>
      <c r="I570" s="27" t="s">
        <v>253</v>
      </c>
    </row>
    <row r="571" spans="2:9" ht="28.8" x14ac:dyDescent="0.3">
      <c r="B571" s="14" t="s">
        <v>9</v>
      </c>
      <c r="C571" s="15" t="s">
        <v>10</v>
      </c>
      <c r="D571" s="16" t="s">
        <v>11</v>
      </c>
      <c r="E571" s="17" t="s">
        <v>12</v>
      </c>
      <c r="F571" s="54"/>
      <c r="G571" s="55"/>
      <c r="I571" s="24" t="s">
        <v>254</v>
      </c>
    </row>
    <row r="572" spans="2:9" x14ac:dyDescent="0.3">
      <c r="B572" s="18" t="s">
        <v>13</v>
      </c>
      <c r="C572" s="19">
        <v>44927</v>
      </c>
      <c r="D572" s="56" t="s">
        <v>14</v>
      </c>
      <c r="E572" s="58"/>
      <c r="F572" s="60" t="s">
        <v>15</v>
      </c>
      <c r="G572" s="61"/>
      <c r="I572" s="24" t="s">
        <v>254</v>
      </c>
    </row>
    <row r="573" spans="2:9" ht="15" thickBot="1" x14ac:dyDescent="0.35">
      <c r="B573" s="20" t="s">
        <v>16</v>
      </c>
      <c r="C573" s="21">
        <v>45657</v>
      </c>
      <c r="D573" s="57"/>
      <c r="E573" s="59"/>
      <c r="F573" s="62"/>
      <c r="G573" s="63"/>
      <c r="I573" s="24" t="s">
        <v>254</v>
      </c>
    </row>
    <row r="574" spans="2:9" x14ac:dyDescent="0.3">
      <c r="I574" s="22"/>
    </row>
    <row r="575" spans="2:9" x14ac:dyDescent="0.3">
      <c r="I575" s="22"/>
    </row>
    <row r="576" spans="2:9" x14ac:dyDescent="0.3">
      <c r="I576" s="22"/>
    </row>
    <row r="577" spans="2:9" ht="15" thickBot="1" x14ac:dyDescent="0.35">
      <c r="I577" s="22"/>
    </row>
    <row r="578" spans="2:9" ht="42" thickBot="1" x14ac:dyDescent="0.35">
      <c r="B578" s="2" t="s">
        <v>2</v>
      </c>
      <c r="C578" s="3" t="s">
        <v>66</v>
      </c>
      <c r="D578" s="64" t="s">
        <v>67</v>
      </c>
      <c r="E578" s="65"/>
      <c r="F578" s="65"/>
      <c r="G578" s="66"/>
      <c r="H578" s="23" t="s">
        <v>250</v>
      </c>
      <c r="I578" s="24" t="s">
        <v>251</v>
      </c>
    </row>
    <row r="579" spans="2:9" ht="15" thickBot="1" x14ac:dyDescent="0.35">
      <c r="B579" s="4" t="s">
        <v>3</v>
      </c>
      <c r="C579" s="3" t="s">
        <v>70</v>
      </c>
      <c r="D579" s="67"/>
      <c r="E579" s="68"/>
      <c r="F579" s="68"/>
      <c r="G579" s="69"/>
      <c r="I579" s="24" t="s">
        <v>251</v>
      </c>
    </row>
    <row r="580" spans="2:9" ht="24.6" thickBot="1" x14ac:dyDescent="0.35">
      <c r="B580" s="5" t="s">
        <v>5</v>
      </c>
      <c r="C580" s="70" t="s">
        <v>6</v>
      </c>
      <c r="D580" s="71"/>
      <c r="E580" s="72"/>
      <c r="F580" s="6" t="s">
        <v>7</v>
      </c>
      <c r="G580" s="7" t="s">
        <v>8</v>
      </c>
      <c r="I580" s="25" t="s">
        <v>252</v>
      </c>
    </row>
    <row r="581" spans="2:9" ht="41.4" thickBot="1" x14ac:dyDescent="0.35">
      <c r="B581" s="2" t="s">
        <v>255</v>
      </c>
      <c r="C581" s="73" t="s">
        <v>352</v>
      </c>
      <c r="D581" s="74"/>
      <c r="E581" s="75"/>
      <c r="F581" s="8" t="s">
        <v>333</v>
      </c>
      <c r="G581" s="9" t="s">
        <v>258</v>
      </c>
      <c r="H581" s="26" t="str">
        <f>IFERROR(VLOOKUP(C579,'[1]piano 20-22'!$D$5:$F$142,3,FALSE),"")</f>
        <v xml:space="preserve">Da gennaio 2021 </v>
      </c>
      <c r="I581" s="27" t="s">
        <v>253</v>
      </c>
    </row>
    <row r="582" spans="2:9" ht="40.799999999999997" x14ac:dyDescent="0.3">
      <c r="B582" s="10" t="s">
        <v>259</v>
      </c>
      <c r="C582" s="76" t="s">
        <v>353</v>
      </c>
      <c r="D582" s="77"/>
      <c r="E582" s="78"/>
      <c r="F582" s="8" t="s">
        <v>335</v>
      </c>
      <c r="G582" s="9" t="s">
        <v>258</v>
      </c>
      <c r="H582" s="26" t="str">
        <f>IFERROR(VLOOKUP(C579,'[1]piano 21-23'!$D$5:$F$142,3,FALSE),"")</f>
        <v xml:space="preserve">Da gennaio 2021 (in corso) </v>
      </c>
      <c r="I582" s="27" t="s">
        <v>253</v>
      </c>
    </row>
    <row r="583" spans="2:9" ht="41.4" thickBot="1" x14ac:dyDescent="0.35">
      <c r="B583" s="11" t="s">
        <v>262</v>
      </c>
      <c r="C583" s="79" t="s">
        <v>353</v>
      </c>
      <c r="D583" s="80"/>
      <c r="E583" s="81"/>
      <c r="F583" s="12" t="s">
        <v>263</v>
      </c>
      <c r="G583" s="13" t="s">
        <v>258</v>
      </c>
      <c r="H583" s="26" t="str">
        <f>IFERROR(VLOOKUP(C579,'[1]piano 22-24'!$D$5:$F$142,3,FALSE),"")</f>
        <v xml:space="preserve">Linee di azione ancora vigenti  </v>
      </c>
      <c r="I583" s="27" t="s">
        <v>253</v>
      </c>
    </row>
    <row r="584" spans="2:9" ht="28.8" x14ac:dyDescent="0.3">
      <c r="B584" s="14" t="s">
        <v>9</v>
      </c>
      <c r="C584" s="15" t="s">
        <v>10</v>
      </c>
      <c r="D584" s="16" t="s">
        <v>11</v>
      </c>
      <c r="E584" s="17" t="s">
        <v>12</v>
      </c>
      <c r="F584" s="54"/>
      <c r="G584" s="55"/>
      <c r="I584" s="24" t="s">
        <v>254</v>
      </c>
    </row>
    <row r="585" spans="2:9" x14ac:dyDescent="0.3">
      <c r="B585" s="18" t="s">
        <v>13</v>
      </c>
      <c r="C585" s="19">
        <v>44927</v>
      </c>
      <c r="D585" s="56" t="s">
        <v>14</v>
      </c>
      <c r="E585" s="58"/>
      <c r="F585" s="60" t="s">
        <v>15</v>
      </c>
      <c r="G585" s="61"/>
      <c r="I585" s="24" t="s">
        <v>254</v>
      </c>
    </row>
    <row r="586" spans="2:9" ht="15" thickBot="1" x14ac:dyDescent="0.35">
      <c r="B586" s="20" t="s">
        <v>16</v>
      </c>
      <c r="C586" s="21">
        <v>45657</v>
      </c>
      <c r="D586" s="57"/>
      <c r="E586" s="59"/>
      <c r="F586" s="62"/>
      <c r="G586" s="63"/>
      <c r="I586" s="24" t="s">
        <v>254</v>
      </c>
    </row>
    <row r="587" spans="2:9" x14ac:dyDescent="0.3">
      <c r="I587" s="22"/>
    </row>
    <row r="588" spans="2:9" x14ac:dyDescent="0.3">
      <c r="I588" s="22"/>
    </row>
    <row r="589" spans="2:9" x14ac:dyDescent="0.3">
      <c r="I589" s="22"/>
    </row>
    <row r="590" spans="2:9" ht="15" thickBot="1" x14ac:dyDescent="0.35">
      <c r="I590" s="22"/>
    </row>
    <row r="591" spans="2:9" ht="42" thickBot="1" x14ac:dyDescent="0.35">
      <c r="B591" s="2" t="s">
        <v>2</v>
      </c>
      <c r="C591" s="3" t="s">
        <v>66</v>
      </c>
      <c r="D591" s="64" t="s">
        <v>67</v>
      </c>
      <c r="E591" s="65"/>
      <c r="F591" s="65"/>
      <c r="G591" s="66"/>
      <c r="H591" s="23" t="s">
        <v>250</v>
      </c>
      <c r="I591" s="24" t="s">
        <v>251</v>
      </c>
    </row>
    <row r="592" spans="2:9" ht="15" thickBot="1" x14ac:dyDescent="0.35">
      <c r="B592" s="4" t="s">
        <v>3</v>
      </c>
      <c r="C592" s="3" t="s">
        <v>71</v>
      </c>
      <c r="D592" s="67"/>
      <c r="E592" s="68"/>
      <c r="F592" s="68"/>
      <c r="G592" s="69"/>
      <c r="I592" s="24" t="s">
        <v>251</v>
      </c>
    </row>
    <row r="593" spans="2:9" ht="24.6" thickBot="1" x14ac:dyDescent="0.35">
      <c r="B593" s="5" t="s">
        <v>5</v>
      </c>
      <c r="C593" s="70" t="s">
        <v>6</v>
      </c>
      <c r="D593" s="71"/>
      <c r="E593" s="72"/>
      <c r="F593" s="6" t="s">
        <v>7</v>
      </c>
      <c r="G593" s="7" t="s">
        <v>8</v>
      </c>
      <c r="I593" s="25" t="s">
        <v>252</v>
      </c>
    </row>
    <row r="594" spans="2:9" ht="41.4" thickBot="1" x14ac:dyDescent="0.35">
      <c r="B594" s="2" t="s">
        <v>255</v>
      </c>
      <c r="C594" s="73" t="s">
        <v>258</v>
      </c>
      <c r="D594" s="74"/>
      <c r="E594" s="75"/>
      <c r="F594" s="8" t="s">
        <v>258</v>
      </c>
      <c r="G594" s="9" t="s">
        <v>258</v>
      </c>
      <c r="H594" s="26" t="str">
        <f>IFERROR(VLOOKUP(C592,'[1]piano 20-22'!$D$5:$F$142,3,FALSE),"")</f>
        <v/>
      </c>
      <c r="I594" s="27" t="s">
        <v>253</v>
      </c>
    </row>
    <row r="595" spans="2:9" ht="40.799999999999997" x14ac:dyDescent="0.3">
      <c r="B595" s="10" t="s">
        <v>259</v>
      </c>
      <c r="C595" s="76" t="s">
        <v>354</v>
      </c>
      <c r="D595" s="77"/>
      <c r="E595" s="78"/>
      <c r="F595" s="8" t="s">
        <v>355</v>
      </c>
      <c r="G595" s="9" t="s">
        <v>258</v>
      </c>
      <c r="H595" s="26" t="str">
        <f>IFERROR(VLOOKUP(C592,'[1]piano 21-23'!$D$5:$F$142,3,FALSE),"")</f>
        <v xml:space="preserve">Da dicembre 2022 </v>
      </c>
      <c r="I595" s="27" t="s">
        <v>253</v>
      </c>
    </row>
    <row r="596" spans="2:9" ht="41.4" thickBot="1" x14ac:dyDescent="0.35">
      <c r="B596" s="11" t="s">
        <v>262</v>
      </c>
      <c r="C596" s="79" t="s">
        <v>354</v>
      </c>
      <c r="D596" s="80"/>
      <c r="E596" s="81"/>
      <c r="F596" s="12" t="s">
        <v>356</v>
      </c>
      <c r="G596" s="13" t="s">
        <v>258</v>
      </c>
      <c r="H596" s="26" t="str">
        <f>IFERROR(VLOOKUP(C592,'[1]piano 22-24'!$D$5:$F$142,3,FALSE),"")</f>
        <v xml:space="preserve">Da marzo 2023 </v>
      </c>
      <c r="I596" s="27" t="s">
        <v>253</v>
      </c>
    </row>
    <row r="597" spans="2:9" ht="28.8" x14ac:dyDescent="0.3">
      <c r="B597" s="14" t="s">
        <v>9</v>
      </c>
      <c r="C597" s="15" t="s">
        <v>10</v>
      </c>
      <c r="D597" s="16" t="s">
        <v>11</v>
      </c>
      <c r="E597" s="17" t="s">
        <v>12</v>
      </c>
      <c r="F597" s="54"/>
      <c r="G597" s="55"/>
      <c r="I597" s="24" t="s">
        <v>254</v>
      </c>
    </row>
    <row r="598" spans="2:9" x14ac:dyDescent="0.3">
      <c r="B598" s="18" t="s">
        <v>13</v>
      </c>
      <c r="C598" s="19">
        <v>44927</v>
      </c>
      <c r="D598" s="56" t="s">
        <v>14</v>
      </c>
      <c r="E598" s="58"/>
      <c r="F598" s="60" t="s">
        <v>15</v>
      </c>
      <c r="G598" s="61"/>
      <c r="I598" s="24" t="s">
        <v>254</v>
      </c>
    </row>
    <row r="599" spans="2:9" ht="15" thickBot="1" x14ac:dyDescent="0.35">
      <c r="B599" s="20" t="s">
        <v>16</v>
      </c>
      <c r="C599" s="21">
        <v>45657</v>
      </c>
      <c r="D599" s="57"/>
      <c r="E599" s="59"/>
      <c r="F599" s="62"/>
      <c r="G599" s="63"/>
      <c r="I599" s="24" t="s">
        <v>254</v>
      </c>
    </row>
    <row r="600" spans="2:9" x14ac:dyDescent="0.3">
      <c r="I600" s="22"/>
    </row>
    <row r="601" spans="2:9" x14ac:dyDescent="0.3">
      <c r="I601" s="22"/>
    </row>
    <row r="602" spans="2:9" x14ac:dyDescent="0.3">
      <c r="I602" s="22"/>
    </row>
    <row r="603" spans="2:9" ht="15" thickBot="1" x14ac:dyDescent="0.35">
      <c r="I603" s="22"/>
    </row>
    <row r="604" spans="2:9" ht="42" thickBot="1" x14ac:dyDescent="0.35">
      <c r="B604" s="2" t="s">
        <v>2</v>
      </c>
      <c r="C604" s="3" t="s">
        <v>66</v>
      </c>
      <c r="D604" s="64" t="s">
        <v>67</v>
      </c>
      <c r="E604" s="65"/>
      <c r="F604" s="65"/>
      <c r="G604" s="66"/>
      <c r="H604" s="23" t="s">
        <v>250</v>
      </c>
      <c r="I604" s="24" t="s">
        <v>251</v>
      </c>
    </row>
    <row r="605" spans="2:9" ht="15" thickBot="1" x14ac:dyDescent="0.35">
      <c r="B605" s="4" t="s">
        <v>3</v>
      </c>
      <c r="C605" s="3" t="s">
        <v>72</v>
      </c>
      <c r="D605" s="67"/>
      <c r="E605" s="68"/>
      <c r="F605" s="68"/>
      <c r="G605" s="69"/>
      <c r="I605" s="24" t="s">
        <v>251</v>
      </c>
    </row>
    <row r="606" spans="2:9" ht="24.6" thickBot="1" x14ac:dyDescent="0.35">
      <c r="B606" s="5" t="s">
        <v>5</v>
      </c>
      <c r="C606" s="70" t="s">
        <v>6</v>
      </c>
      <c r="D606" s="71"/>
      <c r="E606" s="72"/>
      <c r="F606" s="6" t="s">
        <v>7</v>
      </c>
      <c r="G606" s="7" t="s">
        <v>8</v>
      </c>
      <c r="I606" s="25" t="s">
        <v>252</v>
      </c>
    </row>
    <row r="607" spans="2:9" ht="41.4" thickBot="1" x14ac:dyDescent="0.35">
      <c r="B607" s="2" t="s">
        <v>255</v>
      </c>
      <c r="C607" s="73" t="s">
        <v>258</v>
      </c>
      <c r="D607" s="74"/>
      <c r="E607" s="75"/>
      <c r="F607" s="8" t="s">
        <v>258</v>
      </c>
      <c r="G607" s="9" t="s">
        <v>258</v>
      </c>
      <c r="H607" s="26" t="str">
        <f>IFERROR(VLOOKUP(C605,'[1]piano 20-22'!$D$5:$F$142,3,FALSE),"")</f>
        <v/>
      </c>
      <c r="I607" s="27" t="s">
        <v>253</v>
      </c>
    </row>
    <row r="608" spans="2:9" ht="40.799999999999997" x14ac:dyDescent="0.3">
      <c r="B608" s="10" t="s">
        <v>259</v>
      </c>
      <c r="C608" s="76" t="s">
        <v>258</v>
      </c>
      <c r="D608" s="77"/>
      <c r="E608" s="78"/>
      <c r="F608" s="8" t="s">
        <v>258</v>
      </c>
      <c r="G608" s="9" t="s">
        <v>258</v>
      </c>
      <c r="H608" s="26" t="str">
        <f>IFERROR(VLOOKUP(C605,'[1]piano 21-23'!$D$5:$F$142,3,FALSE),"")</f>
        <v/>
      </c>
      <c r="I608" s="27" t="s">
        <v>253</v>
      </c>
    </row>
    <row r="609" spans="2:9" ht="41.4" thickBot="1" x14ac:dyDescent="0.35">
      <c r="B609" s="11" t="s">
        <v>262</v>
      </c>
      <c r="C609" s="79" t="s">
        <v>357</v>
      </c>
      <c r="D609" s="80"/>
      <c r="E609" s="81"/>
      <c r="F609" s="12" t="s">
        <v>347</v>
      </c>
      <c r="G609" s="13" t="s">
        <v>258</v>
      </c>
      <c r="H609" s="26" t="str">
        <f>IFERROR(VLOOKUP(C605,'[1]piano 22-24'!$D$5:$F$142,3,FALSE),"")</f>
        <v xml:space="preserve">Da gennaio 2024 </v>
      </c>
      <c r="I609" s="27" t="s">
        <v>253</v>
      </c>
    </row>
    <row r="610" spans="2:9" ht="28.8" x14ac:dyDescent="0.3">
      <c r="B610" s="14" t="s">
        <v>9</v>
      </c>
      <c r="C610" s="15" t="s">
        <v>10</v>
      </c>
      <c r="D610" s="16" t="s">
        <v>11</v>
      </c>
      <c r="E610" s="17" t="s">
        <v>12</v>
      </c>
      <c r="F610" s="54"/>
      <c r="G610" s="55"/>
      <c r="I610" s="24" t="s">
        <v>254</v>
      </c>
    </row>
    <row r="611" spans="2:9" x14ac:dyDescent="0.3">
      <c r="B611" s="18" t="s">
        <v>13</v>
      </c>
      <c r="C611" s="19">
        <v>44927</v>
      </c>
      <c r="D611" s="56" t="s">
        <v>14</v>
      </c>
      <c r="E611" s="58"/>
      <c r="F611" s="60" t="s">
        <v>15</v>
      </c>
      <c r="G611" s="61"/>
      <c r="I611" s="24" t="s">
        <v>254</v>
      </c>
    </row>
    <row r="612" spans="2:9" ht="15" thickBot="1" x14ac:dyDescent="0.35">
      <c r="B612" s="20" t="s">
        <v>16</v>
      </c>
      <c r="C612" s="21">
        <v>45657</v>
      </c>
      <c r="D612" s="57"/>
      <c r="E612" s="59"/>
      <c r="F612" s="62"/>
      <c r="G612" s="63"/>
      <c r="I612" s="24" t="s">
        <v>254</v>
      </c>
    </row>
    <row r="613" spans="2:9" x14ac:dyDescent="0.3">
      <c r="I613" s="22"/>
    </row>
    <row r="614" spans="2:9" x14ac:dyDescent="0.3">
      <c r="I614" s="22"/>
    </row>
    <row r="615" spans="2:9" x14ac:dyDescent="0.3">
      <c r="I615" s="22"/>
    </row>
    <row r="616" spans="2:9" ht="15" thickBot="1" x14ac:dyDescent="0.35">
      <c r="I616" s="22"/>
    </row>
    <row r="617" spans="2:9" ht="42" thickBot="1" x14ac:dyDescent="0.35">
      <c r="B617" s="2" t="s">
        <v>2</v>
      </c>
      <c r="C617" s="3" t="s">
        <v>66</v>
      </c>
      <c r="D617" s="64" t="s">
        <v>67</v>
      </c>
      <c r="E617" s="65"/>
      <c r="F617" s="65"/>
      <c r="G617" s="66"/>
      <c r="H617" s="23" t="s">
        <v>250</v>
      </c>
      <c r="I617" s="24" t="s">
        <v>251</v>
      </c>
    </row>
    <row r="618" spans="2:9" ht="15" thickBot="1" x14ac:dyDescent="0.35">
      <c r="B618" s="4" t="s">
        <v>3</v>
      </c>
      <c r="C618" s="3" t="s">
        <v>73</v>
      </c>
      <c r="D618" s="67"/>
      <c r="E618" s="68"/>
      <c r="F618" s="68"/>
      <c r="G618" s="69"/>
      <c r="I618" s="24" t="s">
        <v>251</v>
      </c>
    </row>
    <row r="619" spans="2:9" ht="24.6" thickBot="1" x14ac:dyDescent="0.35">
      <c r="B619" s="5" t="s">
        <v>5</v>
      </c>
      <c r="C619" s="70" t="s">
        <v>6</v>
      </c>
      <c r="D619" s="71"/>
      <c r="E619" s="72"/>
      <c r="F619" s="6" t="s">
        <v>7</v>
      </c>
      <c r="G619" s="7" t="s">
        <v>8</v>
      </c>
      <c r="I619" s="25" t="s">
        <v>252</v>
      </c>
    </row>
    <row r="620" spans="2:9" ht="41.4" thickBot="1" x14ac:dyDescent="0.35">
      <c r="B620" s="2" t="s">
        <v>255</v>
      </c>
      <c r="C620" s="73" t="s">
        <v>258</v>
      </c>
      <c r="D620" s="74"/>
      <c r="E620" s="75"/>
      <c r="F620" s="8" t="s">
        <v>258</v>
      </c>
      <c r="G620" s="9" t="s">
        <v>258</v>
      </c>
      <c r="H620" s="26" t="str">
        <f>IFERROR(VLOOKUP(C618,'[1]piano 20-22'!$D$5:$F$142,3,FALSE),"")</f>
        <v/>
      </c>
      <c r="I620" s="27" t="s">
        <v>253</v>
      </c>
    </row>
    <row r="621" spans="2:9" ht="40.799999999999997" x14ac:dyDescent="0.3">
      <c r="B621" s="10" t="s">
        <v>259</v>
      </c>
      <c r="C621" s="76" t="s">
        <v>258</v>
      </c>
      <c r="D621" s="77"/>
      <c r="E621" s="78"/>
      <c r="F621" s="8" t="s">
        <v>258</v>
      </c>
      <c r="G621" s="9" t="s">
        <v>258</v>
      </c>
      <c r="H621" s="26" t="str">
        <f>IFERROR(VLOOKUP(C618,'[1]piano 21-23'!$D$5:$F$142,3,FALSE),"")</f>
        <v/>
      </c>
      <c r="I621" s="27" t="s">
        <v>253</v>
      </c>
    </row>
    <row r="622" spans="2:9" ht="41.4" thickBot="1" x14ac:dyDescent="0.35">
      <c r="B622" s="11" t="s">
        <v>262</v>
      </c>
      <c r="C622" s="79" t="s">
        <v>358</v>
      </c>
      <c r="D622" s="80"/>
      <c r="E622" s="81"/>
      <c r="F622" s="12" t="s">
        <v>347</v>
      </c>
      <c r="G622" s="13" t="s">
        <v>258</v>
      </c>
      <c r="H622" s="26" t="str">
        <f>IFERROR(VLOOKUP(C618,'[1]piano 22-24'!$D$5:$F$142,3,FALSE),"")</f>
        <v xml:space="preserve">Da gennaio 2024 </v>
      </c>
      <c r="I622" s="27" t="s">
        <v>253</v>
      </c>
    </row>
    <row r="623" spans="2:9" ht="28.8" x14ac:dyDescent="0.3">
      <c r="B623" s="14" t="s">
        <v>9</v>
      </c>
      <c r="C623" s="15" t="s">
        <v>10</v>
      </c>
      <c r="D623" s="16" t="s">
        <v>11</v>
      </c>
      <c r="E623" s="17" t="s">
        <v>12</v>
      </c>
      <c r="F623" s="54"/>
      <c r="G623" s="55"/>
      <c r="I623" s="24" t="s">
        <v>254</v>
      </c>
    </row>
    <row r="624" spans="2:9" x14ac:dyDescent="0.3">
      <c r="B624" s="18" t="s">
        <v>13</v>
      </c>
      <c r="C624" s="19">
        <v>44927</v>
      </c>
      <c r="D624" s="56" t="s">
        <v>14</v>
      </c>
      <c r="E624" s="58"/>
      <c r="F624" s="60" t="s">
        <v>15</v>
      </c>
      <c r="G624" s="61"/>
      <c r="I624" s="24" t="s">
        <v>254</v>
      </c>
    </row>
    <row r="625" spans="2:9" ht="15" thickBot="1" x14ac:dyDescent="0.35">
      <c r="B625" s="20" t="s">
        <v>16</v>
      </c>
      <c r="C625" s="21">
        <v>45657</v>
      </c>
      <c r="D625" s="57"/>
      <c r="E625" s="59"/>
      <c r="F625" s="62"/>
      <c r="G625" s="63"/>
      <c r="I625" s="24" t="s">
        <v>254</v>
      </c>
    </row>
    <row r="626" spans="2:9" x14ac:dyDescent="0.3">
      <c r="I626" s="22"/>
    </row>
    <row r="627" spans="2:9" x14ac:dyDescent="0.3">
      <c r="I627" s="22"/>
    </row>
    <row r="628" spans="2:9" x14ac:dyDescent="0.3">
      <c r="I628" s="22"/>
    </row>
    <row r="629" spans="2:9" ht="15" thickBot="1" x14ac:dyDescent="0.35">
      <c r="I629" s="22"/>
    </row>
    <row r="630" spans="2:9" ht="42" thickBot="1" x14ac:dyDescent="0.35">
      <c r="B630" s="2" t="s">
        <v>2</v>
      </c>
      <c r="C630" s="3" t="s">
        <v>74</v>
      </c>
      <c r="D630" s="64" t="s">
        <v>75</v>
      </c>
      <c r="E630" s="65"/>
      <c r="F630" s="65"/>
      <c r="G630" s="66"/>
      <c r="H630" s="23" t="s">
        <v>250</v>
      </c>
      <c r="I630" s="24" t="s">
        <v>251</v>
      </c>
    </row>
    <row r="631" spans="2:9" ht="15" thickBot="1" x14ac:dyDescent="0.35">
      <c r="B631" s="4" t="s">
        <v>3</v>
      </c>
      <c r="C631" s="3" t="s">
        <v>76</v>
      </c>
      <c r="D631" s="67"/>
      <c r="E631" s="68"/>
      <c r="F631" s="68"/>
      <c r="G631" s="69"/>
      <c r="I631" s="24" t="s">
        <v>251</v>
      </c>
    </row>
    <row r="632" spans="2:9" ht="24.6" thickBot="1" x14ac:dyDescent="0.35">
      <c r="B632" s="5" t="s">
        <v>5</v>
      </c>
      <c r="C632" s="70" t="s">
        <v>6</v>
      </c>
      <c r="D632" s="71"/>
      <c r="E632" s="72"/>
      <c r="F632" s="6" t="s">
        <v>7</v>
      </c>
      <c r="G632" s="7" t="s">
        <v>8</v>
      </c>
      <c r="I632" s="25" t="s">
        <v>252</v>
      </c>
    </row>
    <row r="633" spans="2:9" ht="41.4" thickBot="1" x14ac:dyDescent="0.35">
      <c r="B633" s="2" t="s">
        <v>255</v>
      </c>
      <c r="C633" s="73" t="s">
        <v>359</v>
      </c>
      <c r="D633" s="74"/>
      <c r="E633" s="75"/>
      <c r="F633" s="8" t="s">
        <v>333</v>
      </c>
      <c r="G633" s="9" t="s">
        <v>258</v>
      </c>
      <c r="H633" s="26" t="str">
        <f>IFERROR(VLOOKUP(C631,'[1]piano 20-22'!$D$5:$F$142,3,FALSE),"")</f>
        <v xml:space="preserve">Da gennaio 2021 </v>
      </c>
      <c r="I633" s="27" t="s">
        <v>253</v>
      </c>
    </row>
    <row r="634" spans="2:9" ht="40.799999999999997" x14ac:dyDescent="0.3">
      <c r="B634" s="10" t="s">
        <v>259</v>
      </c>
      <c r="C634" s="76" t="s">
        <v>360</v>
      </c>
      <c r="D634" s="77"/>
      <c r="E634" s="78"/>
      <c r="F634" s="8" t="s">
        <v>335</v>
      </c>
      <c r="G634" s="9" t="s">
        <v>258</v>
      </c>
      <c r="H634" s="26" t="str">
        <f>IFERROR(VLOOKUP(C631,'[1]piano 21-23'!$D$5:$F$142,3,FALSE),"")</f>
        <v xml:space="preserve">Da gennaio 2021 (in corso) </v>
      </c>
      <c r="I634" s="27" t="s">
        <v>253</v>
      </c>
    </row>
    <row r="635" spans="2:9" ht="41.4" thickBot="1" x14ac:dyDescent="0.35">
      <c r="B635" s="11" t="s">
        <v>262</v>
      </c>
      <c r="C635" s="79" t="s">
        <v>360</v>
      </c>
      <c r="D635" s="80"/>
      <c r="E635" s="81"/>
      <c r="F635" s="12" t="s">
        <v>263</v>
      </c>
      <c r="G635" s="13" t="s">
        <v>258</v>
      </c>
      <c r="H635" s="26" t="str">
        <f>IFERROR(VLOOKUP(C631,'[1]piano 22-24'!$D$5:$F$142,3,FALSE),"")</f>
        <v xml:space="preserve">Linee di azione ancora vigenti  </v>
      </c>
      <c r="I635" s="27" t="s">
        <v>253</v>
      </c>
    </row>
    <row r="636" spans="2:9" ht="28.8" x14ac:dyDescent="0.3">
      <c r="B636" s="14" t="s">
        <v>9</v>
      </c>
      <c r="C636" s="15" t="s">
        <v>10</v>
      </c>
      <c r="D636" s="16" t="s">
        <v>11</v>
      </c>
      <c r="E636" s="17" t="s">
        <v>12</v>
      </c>
      <c r="F636" s="54"/>
      <c r="G636" s="55"/>
      <c r="I636" s="24" t="s">
        <v>254</v>
      </c>
    </row>
    <row r="637" spans="2:9" x14ac:dyDescent="0.3">
      <c r="B637" s="18" t="s">
        <v>13</v>
      </c>
      <c r="C637" s="19">
        <v>44927</v>
      </c>
      <c r="D637" s="56" t="s">
        <v>14</v>
      </c>
      <c r="E637" s="58"/>
      <c r="F637" s="60" t="s">
        <v>15</v>
      </c>
      <c r="G637" s="61"/>
      <c r="I637" s="24" t="s">
        <v>254</v>
      </c>
    </row>
    <row r="638" spans="2:9" ht="15" thickBot="1" x14ac:dyDescent="0.35">
      <c r="B638" s="20" t="s">
        <v>16</v>
      </c>
      <c r="C638" s="21">
        <v>45657</v>
      </c>
      <c r="D638" s="57"/>
      <c r="E638" s="59"/>
      <c r="F638" s="62"/>
      <c r="G638" s="63"/>
      <c r="I638" s="24" t="s">
        <v>254</v>
      </c>
    </row>
    <row r="639" spans="2:9" x14ac:dyDescent="0.3">
      <c r="I639" s="22"/>
    </row>
    <row r="640" spans="2:9" x14ac:dyDescent="0.3">
      <c r="I640" s="22"/>
    </row>
    <row r="641" spans="2:9" x14ac:dyDescent="0.3">
      <c r="I641" s="22"/>
    </row>
    <row r="642" spans="2:9" ht="15" thickBot="1" x14ac:dyDescent="0.35">
      <c r="I642" s="22"/>
    </row>
    <row r="643" spans="2:9" ht="42" thickBot="1" x14ac:dyDescent="0.35">
      <c r="B643" s="2" t="s">
        <v>2</v>
      </c>
      <c r="C643" s="3" t="s">
        <v>74</v>
      </c>
      <c r="D643" s="64" t="s">
        <v>75</v>
      </c>
      <c r="E643" s="65"/>
      <c r="F643" s="65"/>
      <c r="G643" s="66"/>
      <c r="H643" s="23" t="s">
        <v>250</v>
      </c>
      <c r="I643" s="24" t="s">
        <v>251</v>
      </c>
    </row>
    <row r="644" spans="2:9" ht="15" thickBot="1" x14ac:dyDescent="0.35">
      <c r="B644" s="4" t="s">
        <v>3</v>
      </c>
      <c r="C644" s="3" t="s">
        <v>77</v>
      </c>
      <c r="D644" s="67"/>
      <c r="E644" s="68"/>
      <c r="F644" s="68"/>
      <c r="G644" s="69"/>
      <c r="I644" s="24" t="s">
        <v>251</v>
      </c>
    </row>
    <row r="645" spans="2:9" ht="24.6" thickBot="1" x14ac:dyDescent="0.35">
      <c r="B645" s="5" t="s">
        <v>5</v>
      </c>
      <c r="C645" s="70" t="s">
        <v>6</v>
      </c>
      <c r="D645" s="71"/>
      <c r="E645" s="72"/>
      <c r="F645" s="6" t="s">
        <v>7</v>
      </c>
      <c r="G645" s="7" t="s">
        <v>8</v>
      </c>
      <c r="I645" s="25" t="s">
        <v>252</v>
      </c>
    </row>
    <row r="646" spans="2:9" ht="41.4" thickBot="1" x14ac:dyDescent="0.35">
      <c r="B646" s="2" t="s">
        <v>255</v>
      </c>
      <c r="C646" s="73" t="s">
        <v>361</v>
      </c>
      <c r="D646" s="74"/>
      <c r="E646" s="75"/>
      <c r="F646" s="8" t="s">
        <v>333</v>
      </c>
      <c r="G646" s="9" t="s">
        <v>258</v>
      </c>
      <c r="H646" s="26" t="str">
        <f>IFERROR(VLOOKUP(C644,'[1]piano 20-22'!$D$5:$F$142,3,FALSE),"")</f>
        <v xml:space="preserve">Da gennaio 2021 </v>
      </c>
      <c r="I646" s="27" t="s">
        <v>253</v>
      </c>
    </row>
    <row r="647" spans="2:9" ht="40.799999999999997" x14ac:dyDescent="0.3">
      <c r="B647" s="10" t="s">
        <v>259</v>
      </c>
      <c r="C647" s="76" t="s">
        <v>258</v>
      </c>
      <c r="D647" s="77"/>
      <c r="E647" s="78"/>
      <c r="F647" s="8" t="s">
        <v>258</v>
      </c>
      <c r="G647" s="9" t="s">
        <v>258</v>
      </c>
      <c r="H647" s="26" t="str">
        <f>IFERROR(VLOOKUP(C644,'[1]piano 21-23'!$D$5:$F$142,3,FALSE),"")</f>
        <v/>
      </c>
      <c r="I647" s="27" t="s">
        <v>253</v>
      </c>
    </row>
    <row r="648" spans="2:9" ht="41.4" thickBot="1" x14ac:dyDescent="0.35">
      <c r="B648" s="11" t="s">
        <v>262</v>
      </c>
      <c r="C648" s="79" t="s">
        <v>258</v>
      </c>
      <c r="D648" s="80"/>
      <c r="E648" s="81"/>
      <c r="F648" s="12" t="s">
        <v>258</v>
      </c>
      <c r="G648" s="13" t="s">
        <v>258</v>
      </c>
      <c r="H648" s="26" t="str">
        <f>IFERROR(VLOOKUP(C644,'[1]piano 22-24'!$D$5:$F$142,3,FALSE),"")</f>
        <v/>
      </c>
      <c r="I648" s="27" t="s">
        <v>253</v>
      </c>
    </row>
    <row r="649" spans="2:9" ht="28.8" x14ac:dyDescent="0.3">
      <c r="B649" s="14" t="s">
        <v>9</v>
      </c>
      <c r="C649" s="15" t="s">
        <v>10</v>
      </c>
      <c r="D649" s="16" t="s">
        <v>11</v>
      </c>
      <c r="E649" s="17" t="s">
        <v>12</v>
      </c>
      <c r="F649" s="54"/>
      <c r="G649" s="55"/>
      <c r="I649" s="24" t="s">
        <v>254</v>
      </c>
    </row>
    <row r="650" spans="2:9" x14ac:dyDescent="0.3">
      <c r="B650" s="18" t="s">
        <v>13</v>
      </c>
      <c r="C650" s="19">
        <v>44927</v>
      </c>
      <c r="D650" s="56" t="s">
        <v>14</v>
      </c>
      <c r="E650" s="58"/>
      <c r="F650" s="60" t="s">
        <v>15</v>
      </c>
      <c r="G650" s="61"/>
      <c r="I650" s="24" t="s">
        <v>254</v>
      </c>
    </row>
    <row r="651" spans="2:9" ht="15" thickBot="1" x14ac:dyDescent="0.35">
      <c r="B651" s="20" t="s">
        <v>16</v>
      </c>
      <c r="C651" s="21">
        <v>45657</v>
      </c>
      <c r="D651" s="57"/>
      <c r="E651" s="59"/>
      <c r="F651" s="62"/>
      <c r="G651" s="63"/>
      <c r="I651" s="24" t="s">
        <v>254</v>
      </c>
    </row>
    <row r="652" spans="2:9" x14ac:dyDescent="0.3">
      <c r="I652" s="22"/>
    </row>
    <row r="653" spans="2:9" x14ac:dyDescent="0.3">
      <c r="I653" s="22"/>
    </row>
    <row r="654" spans="2:9" x14ac:dyDescent="0.3">
      <c r="I654" s="22"/>
    </row>
    <row r="655" spans="2:9" ht="15" thickBot="1" x14ac:dyDescent="0.35">
      <c r="I655" s="22"/>
    </row>
    <row r="656" spans="2:9" ht="42" thickBot="1" x14ac:dyDescent="0.35">
      <c r="B656" s="2" t="s">
        <v>2</v>
      </c>
      <c r="C656" s="3" t="s">
        <v>74</v>
      </c>
      <c r="D656" s="64" t="s">
        <v>75</v>
      </c>
      <c r="E656" s="65"/>
      <c r="F656" s="65"/>
      <c r="G656" s="66"/>
      <c r="H656" s="23" t="s">
        <v>250</v>
      </c>
      <c r="I656" s="24" t="s">
        <v>251</v>
      </c>
    </row>
    <row r="657" spans="2:9" ht="15" thickBot="1" x14ac:dyDescent="0.35">
      <c r="B657" s="4" t="s">
        <v>3</v>
      </c>
      <c r="C657" s="3" t="s">
        <v>78</v>
      </c>
      <c r="D657" s="67"/>
      <c r="E657" s="68"/>
      <c r="F657" s="68"/>
      <c r="G657" s="69"/>
      <c r="I657" s="24" t="s">
        <v>251</v>
      </c>
    </row>
    <row r="658" spans="2:9" ht="24.6" thickBot="1" x14ac:dyDescent="0.35">
      <c r="B658" s="5" t="s">
        <v>5</v>
      </c>
      <c r="C658" s="70" t="s">
        <v>6</v>
      </c>
      <c r="D658" s="71"/>
      <c r="E658" s="72"/>
      <c r="F658" s="6" t="s">
        <v>7</v>
      </c>
      <c r="G658" s="7" t="s">
        <v>8</v>
      </c>
      <c r="I658" s="25" t="s">
        <v>252</v>
      </c>
    </row>
    <row r="659" spans="2:9" ht="41.4" thickBot="1" x14ac:dyDescent="0.35">
      <c r="B659" s="2" t="s">
        <v>255</v>
      </c>
      <c r="C659" s="73" t="s">
        <v>362</v>
      </c>
      <c r="D659" s="74"/>
      <c r="E659" s="75"/>
      <c r="F659" s="8" t="s">
        <v>333</v>
      </c>
      <c r="G659" s="9" t="s">
        <v>258</v>
      </c>
      <c r="H659" s="26" t="str">
        <f>IFERROR(VLOOKUP(C657,'[1]piano 20-22'!$D$5:$F$142,3,FALSE),"")</f>
        <v xml:space="preserve">Da gennaio 2021 </v>
      </c>
      <c r="I659" s="27" t="s">
        <v>253</v>
      </c>
    </row>
    <row r="660" spans="2:9" ht="40.799999999999997" x14ac:dyDescent="0.3">
      <c r="B660" s="10" t="s">
        <v>259</v>
      </c>
      <c r="C660" s="76" t="s">
        <v>363</v>
      </c>
      <c r="D660" s="77"/>
      <c r="E660" s="78"/>
      <c r="F660" s="8" t="s">
        <v>364</v>
      </c>
      <c r="G660" s="9" t="s">
        <v>258</v>
      </c>
      <c r="H660" s="26" t="str">
        <f>IFERROR(VLOOKUP(C657,'[1]piano 21-23'!$D$5:$F$142,3,FALSE),"")</f>
        <v xml:space="preserve">Da settembre 2021 (in corso) </v>
      </c>
      <c r="I660" s="27" t="s">
        <v>253</v>
      </c>
    </row>
    <row r="661" spans="2:9" ht="41.4" thickBot="1" x14ac:dyDescent="0.35">
      <c r="B661" s="11" t="s">
        <v>262</v>
      </c>
      <c r="C661" s="79" t="s">
        <v>363</v>
      </c>
      <c r="D661" s="80"/>
      <c r="E661" s="81"/>
      <c r="F661" s="12" t="s">
        <v>263</v>
      </c>
      <c r="G661" s="13" t="s">
        <v>258</v>
      </c>
      <c r="H661" s="26" t="str">
        <f>IFERROR(VLOOKUP(C657,'[1]piano 22-24'!$D$5:$F$142,3,FALSE),"")</f>
        <v xml:space="preserve">Linee di azione ancora vigenti  </v>
      </c>
      <c r="I661" s="27" t="s">
        <v>253</v>
      </c>
    </row>
    <row r="662" spans="2:9" ht="28.8" x14ac:dyDescent="0.3">
      <c r="B662" s="14" t="s">
        <v>9</v>
      </c>
      <c r="C662" s="15" t="s">
        <v>10</v>
      </c>
      <c r="D662" s="16" t="s">
        <v>11</v>
      </c>
      <c r="E662" s="17" t="s">
        <v>12</v>
      </c>
      <c r="F662" s="54"/>
      <c r="G662" s="55"/>
      <c r="I662" s="24" t="s">
        <v>254</v>
      </c>
    </row>
    <row r="663" spans="2:9" x14ac:dyDescent="0.3">
      <c r="B663" s="18" t="s">
        <v>13</v>
      </c>
      <c r="C663" s="19">
        <v>44927</v>
      </c>
      <c r="D663" s="56" t="s">
        <v>14</v>
      </c>
      <c r="E663" s="58"/>
      <c r="F663" s="60" t="s">
        <v>15</v>
      </c>
      <c r="G663" s="61"/>
      <c r="I663" s="24" t="s">
        <v>254</v>
      </c>
    </row>
    <row r="664" spans="2:9" ht="15" thickBot="1" x14ac:dyDescent="0.35">
      <c r="B664" s="20" t="s">
        <v>16</v>
      </c>
      <c r="C664" s="21">
        <v>45657</v>
      </c>
      <c r="D664" s="57"/>
      <c r="E664" s="59"/>
      <c r="F664" s="62"/>
      <c r="G664" s="63"/>
      <c r="I664" s="24" t="s">
        <v>254</v>
      </c>
    </row>
    <row r="665" spans="2:9" x14ac:dyDescent="0.3">
      <c r="I665" s="22"/>
    </row>
    <row r="666" spans="2:9" x14ac:dyDescent="0.3">
      <c r="I666" s="22"/>
    </row>
    <row r="667" spans="2:9" x14ac:dyDescent="0.3">
      <c r="I667" s="22"/>
    </row>
    <row r="668" spans="2:9" ht="15" thickBot="1" x14ac:dyDescent="0.35">
      <c r="I668" s="22"/>
    </row>
    <row r="669" spans="2:9" ht="42" thickBot="1" x14ac:dyDescent="0.35">
      <c r="B669" s="2" t="s">
        <v>2</v>
      </c>
      <c r="C669" s="3" t="s">
        <v>74</v>
      </c>
      <c r="D669" s="64" t="s">
        <v>75</v>
      </c>
      <c r="E669" s="65"/>
      <c r="F669" s="65"/>
      <c r="G669" s="66"/>
      <c r="H669" s="23" t="s">
        <v>250</v>
      </c>
      <c r="I669" s="24" t="s">
        <v>251</v>
      </c>
    </row>
    <row r="670" spans="2:9" ht="15" thickBot="1" x14ac:dyDescent="0.35">
      <c r="B670" s="4" t="s">
        <v>3</v>
      </c>
      <c r="C670" s="3" t="s">
        <v>79</v>
      </c>
      <c r="D670" s="67"/>
      <c r="E670" s="68"/>
      <c r="F670" s="68"/>
      <c r="G670" s="69"/>
      <c r="I670" s="24" t="s">
        <v>251</v>
      </c>
    </row>
    <row r="671" spans="2:9" ht="24.6" thickBot="1" x14ac:dyDescent="0.35">
      <c r="B671" s="5" t="s">
        <v>5</v>
      </c>
      <c r="C671" s="70" t="s">
        <v>6</v>
      </c>
      <c r="D671" s="71"/>
      <c r="E671" s="72"/>
      <c r="F671" s="6" t="s">
        <v>7</v>
      </c>
      <c r="G671" s="7" t="s">
        <v>8</v>
      </c>
      <c r="I671" s="25" t="s">
        <v>252</v>
      </c>
    </row>
    <row r="672" spans="2:9" ht="41.4" thickBot="1" x14ac:dyDescent="0.35">
      <c r="B672" s="2" t="s">
        <v>255</v>
      </c>
      <c r="C672" s="73" t="s">
        <v>365</v>
      </c>
      <c r="D672" s="74"/>
      <c r="E672" s="75"/>
      <c r="F672" s="8" t="s">
        <v>366</v>
      </c>
      <c r="G672" s="9" t="s">
        <v>258</v>
      </c>
      <c r="H672" s="26" t="str">
        <f>IFERROR(VLOOKUP(C670,'[1]piano 20-22'!$D$5:$F$142,3,FALSE),"")</f>
        <v xml:space="preserve">Da luglio 2021 </v>
      </c>
      <c r="I672" s="27" t="s">
        <v>253</v>
      </c>
    </row>
    <row r="673" spans="2:9" ht="40.799999999999997" x14ac:dyDescent="0.3">
      <c r="B673" s="10" t="s">
        <v>259</v>
      </c>
      <c r="C673" s="76" t="s">
        <v>258</v>
      </c>
      <c r="D673" s="77"/>
      <c r="E673" s="78"/>
      <c r="F673" s="8" t="s">
        <v>258</v>
      </c>
      <c r="G673" s="9" t="s">
        <v>258</v>
      </c>
      <c r="H673" s="26" t="str">
        <f>IFERROR(VLOOKUP(C670,'[1]piano 21-23'!$D$5:$F$142,3,FALSE),"")</f>
        <v/>
      </c>
      <c r="I673" s="27" t="s">
        <v>253</v>
      </c>
    </row>
    <row r="674" spans="2:9" ht="41.4" thickBot="1" x14ac:dyDescent="0.35">
      <c r="B674" s="11" t="s">
        <v>262</v>
      </c>
      <c r="C674" s="79" t="s">
        <v>258</v>
      </c>
      <c r="D674" s="80"/>
      <c r="E674" s="81"/>
      <c r="F674" s="12" t="s">
        <v>258</v>
      </c>
      <c r="G674" s="13" t="s">
        <v>258</v>
      </c>
      <c r="H674" s="26" t="str">
        <f>IFERROR(VLOOKUP(C670,'[1]piano 22-24'!$D$5:$F$142,3,FALSE),"")</f>
        <v/>
      </c>
      <c r="I674" s="27" t="s">
        <v>253</v>
      </c>
    </row>
    <row r="675" spans="2:9" ht="28.8" x14ac:dyDescent="0.3">
      <c r="B675" s="14" t="s">
        <v>9</v>
      </c>
      <c r="C675" s="15" t="s">
        <v>10</v>
      </c>
      <c r="D675" s="16" t="s">
        <v>11</v>
      </c>
      <c r="E675" s="17" t="s">
        <v>12</v>
      </c>
      <c r="F675" s="54"/>
      <c r="G675" s="55"/>
      <c r="I675" s="24" t="s">
        <v>254</v>
      </c>
    </row>
    <row r="676" spans="2:9" x14ac:dyDescent="0.3">
      <c r="B676" s="18" t="s">
        <v>13</v>
      </c>
      <c r="C676" s="19">
        <v>44927</v>
      </c>
      <c r="D676" s="56" t="s">
        <v>14</v>
      </c>
      <c r="E676" s="58"/>
      <c r="F676" s="60" t="s">
        <v>15</v>
      </c>
      <c r="G676" s="61"/>
      <c r="I676" s="24" t="s">
        <v>254</v>
      </c>
    </row>
    <row r="677" spans="2:9" ht="15" thickBot="1" x14ac:dyDescent="0.35">
      <c r="B677" s="20" t="s">
        <v>16</v>
      </c>
      <c r="C677" s="21">
        <v>45657</v>
      </c>
      <c r="D677" s="57"/>
      <c r="E677" s="59"/>
      <c r="F677" s="62"/>
      <c r="G677" s="63"/>
      <c r="I677" s="24" t="s">
        <v>254</v>
      </c>
    </row>
    <row r="678" spans="2:9" x14ac:dyDescent="0.3">
      <c r="I678" s="22"/>
    </row>
    <row r="679" spans="2:9" x14ac:dyDescent="0.3">
      <c r="I679" s="22"/>
    </row>
    <row r="680" spans="2:9" x14ac:dyDescent="0.3">
      <c r="I680" s="22"/>
    </row>
    <row r="681" spans="2:9" ht="15" thickBot="1" x14ac:dyDescent="0.35">
      <c r="I681" s="22"/>
    </row>
    <row r="682" spans="2:9" ht="42" thickBot="1" x14ac:dyDescent="0.35">
      <c r="B682" s="2" t="s">
        <v>2</v>
      </c>
      <c r="C682" s="3" t="s">
        <v>74</v>
      </c>
      <c r="D682" s="64" t="s">
        <v>75</v>
      </c>
      <c r="E682" s="65"/>
      <c r="F682" s="65"/>
      <c r="G682" s="66"/>
      <c r="H682" s="23" t="s">
        <v>250</v>
      </c>
      <c r="I682" s="24" t="s">
        <v>251</v>
      </c>
    </row>
    <row r="683" spans="2:9" ht="15" thickBot="1" x14ac:dyDescent="0.35">
      <c r="B683" s="4" t="s">
        <v>3</v>
      </c>
      <c r="C683" s="3" t="s">
        <v>80</v>
      </c>
      <c r="D683" s="67"/>
      <c r="E683" s="68"/>
      <c r="F683" s="68"/>
      <c r="G683" s="69"/>
      <c r="I683" s="24" t="s">
        <v>251</v>
      </c>
    </row>
    <row r="684" spans="2:9" ht="24.6" thickBot="1" x14ac:dyDescent="0.35">
      <c r="B684" s="5" t="s">
        <v>5</v>
      </c>
      <c r="C684" s="70" t="s">
        <v>6</v>
      </c>
      <c r="D684" s="71"/>
      <c r="E684" s="72"/>
      <c r="F684" s="6" t="s">
        <v>7</v>
      </c>
      <c r="G684" s="7" t="s">
        <v>8</v>
      </c>
      <c r="I684" s="25" t="s">
        <v>252</v>
      </c>
    </row>
    <row r="685" spans="2:9" ht="41.4" thickBot="1" x14ac:dyDescent="0.35">
      <c r="B685" s="2" t="s">
        <v>255</v>
      </c>
      <c r="C685" s="73" t="s">
        <v>367</v>
      </c>
      <c r="D685" s="74"/>
      <c r="E685" s="75"/>
      <c r="F685" s="8" t="s">
        <v>368</v>
      </c>
      <c r="G685" s="9" t="s">
        <v>258</v>
      </c>
      <c r="H685" s="26" t="str">
        <f>IFERROR(VLOOKUP(C683,'[1]piano 20-22'!$D$5:$F$142,3,FALSE),"")</f>
        <v xml:space="preserve">Da marzo 2022 </v>
      </c>
      <c r="I685" s="27" t="s">
        <v>253</v>
      </c>
    </row>
    <row r="686" spans="2:9" ht="40.799999999999997" x14ac:dyDescent="0.3">
      <c r="B686" s="10" t="s">
        <v>259</v>
      </c>
      <c r="C686" s="76" t="s">
        <v>258</v>
      </c>
      <c r="D686" s="77"/>
      <c r="E686" s="78"/>
      <c r="F686" s="8" t="s">
        <v>258</v>
      </c>
      <c r="G686" s="9" t="s">
        <v>258</v>
      </c>
      <c r="H686" s="26" t="str">
        <f>IFERROR(VLOOKUP(C683,'[1]piano 21-23'!$D$5:$F$142,3,FALSE),"")</f>
        <v/>
      </c>
      <c r="I686" s="27" t="s">
        <v>253</v>
      </c>
    </row>
    <row r="687" spans="2:9" ht="41.4" thickBot="1" x14ac:dyDescent="0.35">
      <c r="B687" s="11" t="s">
        <v>262</v>
      </c>
      <c r="C687" s="79" t="s">
        <v>258</v>
      </c>
      <c r="D687" s="80"/>
      <c r="E687" s="81"/>
      <c r="F687" s="12" t="s">
        <v>258</v>
      </c>
      <c r="G687" s="13" t="s">
        <v>258</v>
      </c>
      <c r="H687" s="26" t="str">
        <f>IFERROR(VLOOKUP(C683,'[1]piano 22-24'!$D$5:$F$142,3,FALSE),"")</f>
        <v/>
      </c>
      <c r="I687" s="27" t="s">
        <v>253</v>
      </c>
    </row>
    <row r="688" spans="2:9" ht="28.8" x14ac:dyDescent="0.3">
      <c r="B688" s="14" t="s">
        <v>9</v>
      </c>
      <c r="C688" s="15" t="s">
        <v>10</v>
      </c>
      <c r="D688" s="16" t="s">
        <v>11</v>
      </c>
      <c r="E688" s="17" t="s">
        <v>12</v>
      </c>
      <c r="F688" s="54"/>
      <c r="G688" s="55"/>
      <c r="I688" s="24" t="s">
        <v>254</v>
      </c>
    </row>
    <row r="689" spans="2:9" x14ac:dyDescent="0.3">
      <c r="B689" s="18" t="s">
        <v>13</v>
      </c>
      <c r="C689" s="19">
        <v>44927</v>
      </c>
      <c r="D689" s="56" t="s">
        <v>14</v>
      </c>
      <c r="E689" s="58"/>
      <c r="F689" s="60" t="s">
        <v>15</v>
      </c>
      <c r="G689" s="61"/>
      <c r="I689" s="24" t="s">
        <v>254</v>
      </c>
    </row>
    <row r="690" spans="2:9" ht="15" thickBot="1" x14ac:dyDescent="0.35">
      <c r="B690" s="20" t="s">
        <v>16</v>
      </c>
      <c r="C690" s="21">
        <v>45657</v>
      </c>
      <c r="D690" s="57"/>
      <c r="E690" s="59"/>
      <c r="F690" s="62"/>
      <c r="G690" s="63"/>
      <c r="I690" s="24" t="s">
        <v>254</v>
      </c>
    </row>
    <row r="691" spans="2:9" x14ac:dyDescent="0.3">
      <c r="I691" s="22"/>
    </row>
    <row r="692" spans="2:9" x14ac:dyDescent="0.3">
      <c r="I692" s="22"/>
    </row>
    <row r="693" spans="2:9" x14ac:dyDescent="0.3">
      <c r="I693" s="22"/>
    </row>
    <row r="694" spans="2:9" ht="15" thickBot="1" x14ac:dyDescent="0.35">
      <c r="I694" s="22"/>
    </row>
    <row r="695" spans="2:9" ht="42" thickBot="1" x14ac:dyDescent="0.35">
      <c r="B695" s="2" t="s">
        <v>2</v>
      </c>
      <c r="C695" s="3" t="s">
        <v>74</v>
      </c>
      <c r="D695" s="64" t="s">
        <v>75</v>
      </c>
      <c r="E695" s="65"/>
      <c r="F695" s="65"/>
      <c r="G695" s="66"/>
      <c r="H695" s="23" t="s">
        <v>250</v>
      </c>
      <c r="I695" s="24" t="s">
        <v>251</v>
      </c>
    </row>
    <row r="696" spans="2:9" ht="15" thickBot="1" x14ac:dyDescent="0.35">
      <c r="B696" s="4" t="s">
        <v>3</v>
      </c>
      <c r="C696" s="3" t="s">
        <v>81</v>
      </c>
      <c r="D696" s="67"/>
      <c r="E696" s="68"/>
      <c r="F696" s="68"/>
      <c r="G696" s="69"/>
      <c r="I696" s="24" t="s">
        <v>251</v>
      </c>
    </row>
    <row r="697" spans="2:9" ht="24.6" thickBot="1" x14ac:dyDescent="0.35">
      <c r="B697" s="5" t="s">
        <v>5</v>
      </c>
      <c r="C697" s="70" t="s">
        <v>6</v>
      </c>
      <c r="D697" s="71"/>
      <c r="E697" s="72"/>
      <c r="F697" s="6" t="s">
        <v>7</v>
      </c>
      <c r="G697" s="7" t="s">
        <v>8</v>
      </c>
      <c r="I697" s="25" t="s">
        <v>252</v>
      </c>
    </row>
    <row r="698" spans="2:9" ht="41.4" thickBot="1" x14ac:dyDescent="0.35">
      <c r="B698" s="2" t="s">
        <v>255</v>
      </c>
      <c r="C698" s="73" t="s">
        <v>258</v>
      </c>
      <c r="D698" s="74"/>
      <c r="E698" s="75"/>
      <c r="F698" s="8" t="s">
        <v>258</v>
      </c>
      <c r="G698" s="9" t="s">
        <v>258</v>
      </c>
      <c r="H698" s="26" t="str">
        <f>IFERROR(VLOOKUP(C696,'[1]piano 20-22'!$D$5:$F$142,3,FALSE),"")</f>
        <v/>
      </c>
      <c r="I698" s="27" t="s">
        <v>253</v>
      </c>
    </row>
    <row r="699" spans="2:9" ht="40.799999999999997" x14ac:dyDescent="0.3">
      <c r="B699" s="10" t="s">
        <v>259</v>
      </c>
      <c r="C699" s="76" t="s">
        <v>369</v>
      </c>
      <c r="D699" s="77"/>
      <c r="E699" s="78"/>
      <c r="F699" s="8" t="s">
        <v>345</v>
      </c>
      <c r="G699" s="9" t="s">
        <v>258</v>
      </c>
      <c r="H699" s="26" t="str">
        <f>IFERROR(VLOOKUP(C696,'[1]piano 21-23'!$D$5:$F$142,3,FALSE),"")</f>
        <v xml:space="preserve">Da gennaio 2023 </v>
      </c>
      <c r="I699" s="27" t="s">
        <v>253</v>
      </c>
    </row>
    <row r="700" spans="2:9" ht="41.4" thickBot="1" x14ac:dyDescent="0.35">
      <c r="B700" s="11" t="s">
        <v>262</v>
      </c>
      <c r="C700" s="79" t="s">
        <v>370</v>
      </c>
      <c r="D700" s="80"/>
      <c r="E700" s="81"/>
      <c r="F700" s="12" t="s">
        <v>345</v>
      </c>
      <c r="G700" s="13" t="s">
        <v>258</v>
      </c>
      <c r="H700" s="26" t="str">
        <f>IFERROR(VLOOKUP(C696,'[1]piano 22-24'!$D$5:$F$142,3,FALSE),"")</f>
        <v xml:space="preserve">Da gennaio 2023 </v>
      </c>
      <c r="I700" s="27" t="s">
        <v>253</v>
      </c>
    </row>
    <row r="701" spans="2:9" ht="28.8" x14ac:dyDescent="0.3">
      <c r="B701" s="14" t="s">
        <v>9</v>
      </c>
      <c r="C701" s="15" t="s">
        <v>10</v>
      </c>
      <c r="D701" s="16" t="s">
        <v>11</v>
      </c>
      <c r="E701" s="17" t="s">
        <v>12</v>
      </c>
      <c r="F701" s="54"/>
      <c r="G701" s="55"/>
      <c r="I701" s="24" t="s">
        <v>254</v>
      </c>
    </row>
    <row r="702" spans="2:9" x14ac:dyDescent="0.3">
      <c r="B702" s="18" t="s">
        <v>13</v>
      </c>
      <c r="C702" s="19">
        <v>44927</v>
      </c>
      <c r="D702" s="56" t="s">
        <v>14</v>
      </c>
      <c r="E702" s="58"/>
      <c r="F702" s="60" t="s">
        <v>15</v>
      </c>
      <c r="G702" s="61"/>
      <c r="I702" s="24" t="s">
        <v>254</v>
      </c>
    </row>
    <row r="703" spans="2:9" ht="15" thickBot="1" x14ac:dyDescent="0.35">
      <c r="B703" s="20" t="s">
        <v>16</v>
      </c>
      <c r="C703" s="21">
        <v>45657</v>
      </c>
      <c r="D703" s="57"/>
      <c r="E703" s="59"/>
      <c r="F703" s="62"/>
      <c r="G703" s="63"/>
      <c r="I703" s="24" t="s">
        <v>254</v>
      </c>
    </row>
    <row r="704" spans="2:9" x14ac:dyDescent="0.3">
      <c r="I704" s="22"/>
    </row>
    <row r="705" spans="2:9" x14ac:dyDescent="0.3">
      <c r="I705" s="22"/>
    </row>
    <row r="706" spans="2:9" x14ac:dyDescent="0.3">
      <c r="I706" s="22"/>
    </row>
    <row r="707" spans="2:9" ht="15" thickBot="1" x14ac:dyDescent="0.35">
      <c r="I707" s="22"/>
    </row>
    <row r="708" spans="2:9" ht="42" thickBot="1" x14ac:dyDescent="0.35">
      <c r="B708" s="2" t="s">
        <v>2</v>
      </c>
      <c r="C708" s="3" t="s">
        <v>74</v>
      </c>
      <c r="D708" s="64" t="s">
        <v>75</v>
      </c>
      <c r="E708" s="65"/>
      <c r="F708" s="65"/>
      <c r="G708" s="66"/>
      <c r="H708" s="23" t="s">
        <v>250</v>
      </c>
      <c r="I708" s="24" t="s">
        <v>251</v>
      </c>
    </row>
    <row r="709" spans="2:9" ht="15" thickBot="1" x14ac:dyDescent="0.35">
      <c r="B709" s="4" t="s">
        <v>3</v>
      </c>
      <c r="C709" s="3" t="s">
        <v>82</v>
      </c>
      <c r="D709" s="67"/>
      <c r="E709" s="68"/>
      <c r="F709" s="68"/>
      <c r="G709" s="69"/>
      <c r="I709" s="24" t="s">
        <v>251</v>
      </c>
    </row>
    <row r="710" spans="2:9" ht="24.6" thickBot="1" x14ac:dyDescent="0.35">
      <c r="B710" s="5" t="s">
        <v>5</v>
      </c>
      <c r="C710" s="70" t="s">
        <v>6</v>
      </c>
      <c r="D710" s="71"/>
      <c r="E710" s="72"/>
      <c r="F710" s="6" t="s">
        <v>7</v>
      </c>
      <c r="G710" s="7" t="s">
        <v>8</v>
      </c>
      <c r="I710" s="25" t="s">
        <v>252</v>
      </c>
    </row>
    <row r="711" spans="2:9" ht="41.4" thickBot="1" x14ac:dyDescent="0.35">
      <c r="B711" s="2" t="s">
        <v>255</v>
      </c>
      <c r="C711" s="73" t="s">
        <v>258</v>
      </c>
      <c r="D711" s="74"/>
      <c r="E711" s="75"/>
      <c r="F711" s="8" t="s">
        <v>258</v>
      </c>
      <c r="G711" s="9" t="s">
        <v>258</v>
      </c>
      <c r="H711" s="26" t="str">
        <f>IFERROR(VLOOKUP(C709,'[1]piano 20-22'!$D$5:$F$142,3,FALSE),"")</f>
        <v/>
      </c>
      <c r="I711" s="27" t="s">
        <v>253</v>
      </c>
    </row>
    <row r="712" spans="2:9" ht="40.799999999999997" x14ac:dyDescent="0.3">
      <c r="B712" s="10" t="s">
        <v>259</v>
      </c>
      <c r="C712" s="76" t="s">
        <v>258</v>
      </c>
      <c r="D712" s="77"/>
      <c r="E712" s="78"/>
      <c r="F712" s="8" t="s">
        <v>258</v>
      </c>
      <c r="G712" s="9" t="s">
        <v>258</v>
      </c>
      <c r="H712" s="26" t="str">
        <f>IFERROR(VLOOKUP(C709,'[1]piano 21-23'!$D$5:$F$142,3,FALSE),"")</f>
        <v/>
      </c>
      <c r="I712" s="27" t="s">
        <v>253</v>
      </c>
    </row>
    <row r="713" spans="2:9" ht="41.4" thickBot="1" x14ac:dyDescent="0.35">
      <c r="B713" s="11" t="s">
        <v>262</v>
      </c>
      <c r="C713" s="79" t="s">
        <v>371</v>
      </c>
      <c r="D713" s="80"/>
      <c r="E713" s="81"/>
      <c r="F713" s="12" t="s">
        <v>347</v>
      </c>
      <c r="G713" s="13" t="s">
        <v>258</v>
      </c>
      <c r="H713" s="26" t="str">
        <f>IFERROR(VLOOKUP(C709,'[1]piano 22-24'!$D$5:$F$142,3,FALSE),"")</f>
        <v xml:space="preserve">Da gennaio 2024 </v>
      </c>
      <c r="I713" s="27" t="s">
        <v>253</v>
      </c>
    </row>
    <row r="714" spans="2:9" ht="28.8" x14ac:dyDescent="0.3">
      <c r="B714" s="14" t="s">
        <v>9</v>
      </c>
      <c r="C714" s="15" t="s">
        <v>10</v>
      </c>
      <c r="D714" s="16" t="s">
        <v>11</v>
      </c>
      <c r="E714" s="17" t="s">
        <v>12</v>
      </c>
      <c r="F714" s="54"/>
      <c r="G714" s="55"/>
      <c r="I714" s="24" t="s">
        <v>254</v>
      </c>
    </row>
    <row r="715" spans="2:9" x14ac:dyDescent="0.3">
      <c r="B715" s="18" t="s">
        <v>13</v>
      </c>
      <c r="C715" s="19">
        <v>44927</v>
      </c>
      <c r="D715" s="56" t="s">
        <v>14</v>
      </c>
      <c r="E715" s="58"/>
      <c r="F715" s="60" t="s">
        <v>15</v>
      </c>
      <c r="G715" s="61"/>
      <c r="I715" s="24" t="s">
        <v>254</v>
      </c>
    </row>
    <row r="716" spans="2:9" ht="15" thickBot="1" x14ac:dyDescent="0.35">
      <c r="B716" s="20" t="s">
        <v>16</v>
      </c>
      <c r="C716" s="21">
        <v>45657</v>
      </c>
      <c r="D716" s="57"/>
      <c r="E716" s="59"/>
      <c r="F716" s="62"/>
      <c r="G716" s="63"/>
      <c r="I716" s="24" t="s">
        <v>254</v>
      </c>
    </row>
    <row r="717" spans="2:9" x14ac:dyDescent="0.3">
      <c r="I717" s="22"/>
    </row>
    <row r="718" spans="2:9" x14ac:dyDescent="0.3">
      <c r="I718" s="22"/>
    </row>
    <row r="719" spans="2:9" x14ac:dyDescent="0.3">
      <c r="I719" s="22"/>
    </row>
    <row r="720" spans="2:9" ht="15" thickBot="1" x14ac:dyDescent="0.35">
      <c r="I720" s="22"/>
    </row>
    <row r="721" spans="2:9" ht="42" thickBot="1" x14ac:dyDescent="0.35">
      <c r="B721" s="2" t="s">
        <v>2</v>
      </c>
      <c r="C721" s="3" t="s">
        <v>83</v>
      </c>
      <c r="D721" s="64" t="s">
        <v>84</v>
      </c>
      <c r="E721" s="65"/>
      <c r="F721" s="65"/>
      <c r="G721" s="66"/>
      <c r="H721" s="23" t="s">
        <v>250</v>
      </c>
      <c r="I721" s="24" t="s">
        <v>251</v>
      </c>
    </row>
    <row r="722" spans="2:9" ht="15" thickBot="1" x14ac:dyDescent="0.35">
      <c r="B722" s="4" t="s">
        <v>3</v>
      </c>
      <c r="C722" s="3" t="s">
        <v>85</v>
      </c>
      <c r="D722" s="67"/>
      <c r="E722" s="68"/>
      <c r="F722" s="68"/>
      <c r="G722" s="69"/>
      <c r="I722" s="24" t="s">
        <v>251</v>
      </c>
    </row>
    <row r="723" spans="2:9" ht="24.6" thickBot="1" x14ac:dyDescent="0.35">
      <c r="B723" s="5" t="s">
        <v>5</v>
      </c>
      <c r="C723" s="70" t="s">
        <v>6</v>
      </c>
      <c r="D723" s="71"/>
      <c r="E723" s="72"/>
      <c r="F723" s="6" t="s">
        <v>7</v>
      </c>
      <c r="G723" s="7" t="s">
        <v>8</v>
      </c>
      <c r="I723" s="25" t="s">
        <v>252</v>
      </c>
    </row>
    <row r="724" spans="2:9" ht="41.4" thickBot="1" x14ac:dyDescent="0.35">
      <c r="B724" s="2" t="s">
        <v>255</v>
      </c>
      <c r="C724" s="73" t="s">
        <v>372</v>
      </c>
      <c r="D724" s="74"/>
      <c r="E724" s="75"/>
      <c r="F724" s="8" t="s">
        <v>268</v>
      </c>
      <c r="G724" s="9" t="s">
        <v>258</v>
      </c>
      <c r="H724" s="26" t="str">
        <f>IFERROR(VLOOKUP(C722,'[1]piano 20-22'!$D$5:$F$142,3,FALSE),"")</f>
        <v xml:space="preserve">Da ottobre 2020 </v>
      </c>
      <c r="I724" s="27" t="s">
        <v>253</v>
      </c>
    </row>
    <row r="725" spans="2:9" ht="40.799999999999997" x14ac:dyDescent="0.3">
      <c r="B725" s="10" t="s">
        <v>259</v>
      </c>
      <c r="C725" s="76" t="s">
        <v>372</v>
      </c>
      <c r="D725" s="77"/>
      <c r="E725" s="78"/>
      <c r="F725" s="8" t="s">
        <v>269</v>
      </c>
      <c r="G725" s="9" t="s">
        <v>258</v>
      </c>
      <c r="H725" s="26" t="str">
        <f>IFERROR(VLOOKUP(C722,'[1]piano 21-23'!$D$5:$F$142,3,FALSE),"")</f>
        <v xml:space="preserve">Da ottobre 2020 (in corso) </v>
      </c>
      <c r="I725" s="27" t="s">
        <v>253</v>
      </c>
    </row>
    <row r="726" spans="2:9" ht="40.799999999999997" x14ac:dyDescent="0.3">
      <c r="B726" s="11" t="s">
        <v>262</v>
      </c>
      <c r="C726" s="79" t="s">
        <v>372</v>
      </c>
      <c r="D726" s="80"/>
      <c r="E726" s="81"/>
      <c r="F726" s="12" t="s">
        <v>263</v>
      </c>
      <c r="G726" s="13" t="s">
        <v>258</v>
      </c>
      <c r="H726" s="26" t="str">
        <f>IFERROR(VLOOKUP(C722,'[1]piano 22-24'!$D$5:$F$142,3,FALSE),"")</f>
        <v xml:space="preserve">Linee di azione ancora vigenti  </v>
      </c>
      <c r="I726" s="27" t="s">
        <v>253</v>
      </c>
    </row>
    <row r="727" spans="2:9" ht="28.8" x14ac:dyDescent="0.3">
      <c r="B727" s="14" t="s">
        <v>9</v>
      </c>
      <c r="C727" s="15" t="s">
        <v>10</v>
      </c>
      <c r="D727" s="16" t="s">
        <v>11</v>
      </c>
      <c r="E727" s="17" t="s">
        <v>12</v>
      </c>
      <c r="F727" s="54"/>
      <c r="G727" s="55"/>
      <c r="I727" s="24" t="s">
        <v>254</v>
      </c>
    </row>
    <row r="728" spans="2:9" x14ac:dyDescent="0.3">
      <c r="B728" s="18" t="s">
        <v>13</v>
      </c>
      <c r="C728" s="19">
        <v>44927</v>
      </c>
      <c r="D728" s="56" t="s">
        <v>14</v>
      </c>
      <c r="E728" s="58"/>
      <c r="F728" s="60" t="s">
        <v>15</v>
      </c>
      <c r="G728" s="61"/>
      <c r="I728" s="24" t="s">
        <v>254</v>
      </c>
    </row>
    <row r="729" spans="2:9" ht="15" thickBot="1" x14ac:dyDescent="0.35">
      <c r="B729" s="20" t="s">
        <v>16</v>
      </c>
      <c r="C729" s="21">
        <v>45657</v>
      </c>
      <c r="D729" s="57"/>
      <c r="E729" s="59"/>
      <c r="F729" s="62"/>
      <c r="G729" s="63"/>
      <c r="I729" s="24" t="s">
        <v>254</v>
      </c>
    </row>
    <row r="730" spans="2:9" x14ac:dyDescent="0.3">
      <c r="I730" s="22"/>
    </row>
    <row r="731" spans="2:9" x14ac:dyDescent="0.3">
      <c r="I731" s="22"/>
    </row>
    <row r="732" spans="2:9" x14ac:dyDescent="0.3">
      <c r="I732" s="22"/>
    </row>
    <row r="733" spans="2:9" ht="15" thickBot="1" x14ac:dyDescent="0.35">
      <c r="I733" s="22"/>
    </row>
    <row r="734" spans="2:9" ht="42" thickBot="1" x14ac:dyDescent="0.35">
      <c r="B734" s="2" t="s">
        <v>2</v>
      </c>
      <c r="C734" s="3" t="s">
        <v>83</v>
      </c>
      <c r="D734" s="64" t="s">
        <v>84</v>
      </c>
      <c r="E734" s="65"/>
      <c r="F734" s="65"/>
      <c r="G734" s="66"/>
      <c r="H734" s="23" t="s">
        <v>250</v>
      </c>
      <c r="I734" s="24" t="s">
        <v>251</v>
      </c>
    </row>
    <row r="735" spans="2:9" ht="15" thickBot="1" x14ac:dyDescent="0.35">
      <c r="B735" s="4" t="s">
        <v>3</v>
      </c>
      <c r="C735" s="3" t="s">
        <v>86</v>
      </c>
      <c r="D735" s="67"/>
      <c r="E735" s="68"/>
      <c r="F735" s="68"/>
      <c r="G735" s="69"/>
      <c r="I735" s="24" t="s">
        <v>251</v>
      </c>
    </row>
    <row r="736" spans="2:9" ht="24.6" thickBot="1" x14ac:dyDescent="0.35">
      <c r="B736" s="5" t="s">
        <v>5</v>
      </c>
      <c r="C736" s="70" t="s">
        <v>6</v>
      </c>
      <c r="D736" s="71"/>
      <c r="E736" s="72"/>
      <c r="F736" s="6" t="s">
        <v>7</v>
      </c>
      <c r="G736" s="7" t="s">
        <v>8</v>
      </c>
      <c r="I736" s="25" t="s">
        <v>252</v>
      </c>
    </row>
    <row r="737" spans="2:9" ht="41.4" thickBot="1" x14ac:dyDescent="0.35">
      <c r="B737" s="2" t="s">
        <v>255</v>
      </c>
      <c r="C737" s="73" t="s">
        <v>373</v>
      </c>
      <c r="D737" s="74"/>
      <c r="E737" s="75"/>
      <c r="F737" s="8" t="s">
        <v>258</v>
      </c>
      <c r="G737" s="9" t="s">
        <v>277</v>
      </c>
      <c r="H737" s="26" t="str">
        <f>IFERROR(VLOOKUP(C735,'[1]piano 20-22'!$D$5:$F$142,3,FALSE),"")</f>
        <v xml:space="preserve">Entro dicembre 2020 </v>
      </c>
      <c r="I737" s="27" t="s">
        <v>253</v>
      </c>
    </row>
    <row r="738" spans="2:9" ht="40.799999999999997" x14ac:dyDescent="0.3">
      <c r="B738" s="10" t="s">
        <v>259</v>
      </c>
      <c r="C738" s="76" t="s">
        <v>258</v>
      </c>
      <c r="D738" s="77"/>
      <c r="E738" s="78"/>
      <c r="F738" s="8" t="s">
        <v>258</v>
      </c>
      <c r="G738" s="9" t="s">
        <v>258</v>
      </c>
      <c r="H738" s="26" t="str">
        <f>IFERROR(VLOOKUP(C735,'[1]piano 21-23'!$D$5:$F$142,3,FALSE),"")</f>
        <v/>
      </c>
      <c r="I738" s="27" t="s">
        <v>253</v>
      </c>
    </row>
    <row r="739" spans="2:9" ht="41.4" thickBot="1" x14ac:dyDescent="0.35">
      <c r="B739" s="11" t="s">
        <v>262</v>
      </c>
      <c r="C739" s="79" t="s">
        <v>258</v>
      </c>
      <c r="D739" s="80"/>
      <c r="E739" s="81"/>
      <c r="F739" s="12" t="s">
        <v>258</v>
      </c>
      <c r="G739" s="13" t="s">
        <v>258</v>
      </c>
      <c r="H739" s="26" t="str">
        <f>IFERROR(VLOOKUP(C735,'[1]piano 22-24'!$D$5:$F$142,3,FALSE),"")</f>
        <v/>
      </c>
      <c r="I739" s="27" t="s">
        <v>253</v>
      </c>
    </row>
    <row r="740" spans="2:9" ht="28.8" x14ac:dyDescent="0.3">
      <c r="B740" s="14" t="s">
        <v>9</v>
      </c>
      <c r="C740" s="15" t="s">
        <v>10</v>
      </c>
      <c r="D740" s="16" t="s">
        <v>11</v>
      </c>
      <c r="E740" s="17" t="s">
        <v>12</v>
      </c>
      <c r="F740" s="54"/>
      <c r="G740" s="55"/>
      <c r="I740" s="24" t="s">
        <v>254</v>
      </c>
    </row>
    <row r="741" spans="2:9" x14ac:dyDescent="0.3">
      <c r="B741" s="18" t="s">
        <v>13</v>
      </c>
      <c r="C741" s="19">
        <v>44927</v>
      </c>
      <c r="D741" s="56" t="s">
        <v>14</v>
      </c>
      <c r="E741" s="58"/>
      <c r="F741" s="60" t="s">
        <v>15</v>
      </c>
      <c r="G741" s="61"/>
      <c r="I741" s="24" t="s">
        <v>254</v>
      </c>
    </row>
    <row r="742" spans="2:9" ht="15" thickBot="1" x14ac:dyDescent="0.35">
      <c r="B742" s="20" t="s">
        <v>16</v>
      </c>
      <c r="C742" s="21">
        <v>45657</v>
      </c>
      <c r="D742" s="57"/>
      <c r="E742" s="59"/>
      <c r="F742" s="62"/>
      <c r="G742" s="63"/>
      <c r="I742" s="24" t="s">
        <v>254</v>
      </c>
    </row>
    <row r="743" spans="2:9" x14ac:dyDescent="0.3">
      <c r="I743" s="22"/>
    </row>
    <row r="744" spans="2:9" x14ac:dyDescent="0.3">
      <c r="I744" s="22"/>
    </row>
    <row r="745" spans="2:9" x14ac:dyDescent="0.3">
      <c r="I745" s="22"/>
    </row>
    <row r="746" spans="2:9" ht="15" thickBot="1" x14ac:dyDescent="0.35">
      <c r="I746" s="22"/>
    </row>
    <row r="747" spans="2:9" ht="42" thickBot="1" x14ac:dyDescent="0.35">
      <c r="B747" s="2" t="s">
        <v>2</v>
      </c>
      <c r="C747" s="3" t="s">
        <v>83</v>
      </c>
      <c r="D747" s="64" t="s">
        <v>84</v>
      </c>
      <c r="E747" s="65"/>
      <c r="F747" s="65"/>
      <c r="G747" s="66"/>
      <c r="H747" s="23" t="s">
        <v>250</v>
      </c>
      <c r="I747" s="24" t="s">
        <v>251</v>
      </c>
    </row>
    <row r="748" spans="2:9" ht="15" thickBot="1" x14ac:dyDescent="0.35">
      <c r="B748" s="4" t="s">
        <v>3</v>
      </c>
      <c r="C748" s="3" t="s">
        <v>87</v>
      </c>
      <c r="D748" s="67"/>
      <c r="E748" s="68"/>
      <c r="F748" s="68"/>
      <c r="G748" s="69"/>
      <c r="I748" s="24" t="s">
        <v>251</v>
      </c>
    </row>
    <row r="749" spans="2:9" ht="24.6" thickBot="1" x14ac:dyDescent="0.35">
      <c r="B749" s="5" t="s">
        <v>5</v>
      </c>
      <c r="C749" s="70" t="s">
        <v>6</v>
      </c>
      <c r="D749" s="71"/>
      <c r="E749" s="72"/>
      <c r="F749" s="6" t="s">
        <v>7</v>
      </c>
      <c r="G749" s="7" t="s">
        <v>8</v>
      </c>
      <c r="I749" s="25" t="s">
        <v>252</v>
      </c>
    </row>
    <row r="750" spans="2:9" ht="41.4" thickBot="1" x14ac:dyDescent="0.35">
      <c r="B750" s="2" t="s">
        <v>255</v>
      </c>
      <c r="C750" s="73" t="s">
        <v>374</v>
      </c>
      <c r="D750" s="74"/>
      <c r="E750" s="75"/>
      <c r="F750" s="8" t="s">
        <v>333</v>
      </c>
      <c r="G750" s="9" t="s">
        <v>258</v>
      </c>
      <c r="H750" s="26" t="str">
        <f>IFERROR(VLOOKUP(C748,'[1]piano 20-22'!$D$5:$F$142,3,FALSE),"")</f>
        <v xml:space="preserve">Da gennaio 2021 </v>
      </c>
      <c r="I750" s="27" t="s">
        <v>253</v>
      </c>
    </row>
    <row r="751" spans="2:9" ht="40.799999999999997" x14ac:dyDescent="0.3">
      <c r="B751" s="10" t="s">
        <v>259</v>
      </c>
      <c r="C751" s="76" t="s">
        <v>375</v>
      </c>
      <c r="D751" s="77"/>
      <c r="E751" s="78"/>
      <c r="F751" s="8" t="s">
        <v>335</v>
      </c>
      <c r="G751" s="9" t="s">
        <v>258</v>
      </c>
      <c r="H751" s="26" t="str">
        <f>IFERROR(VLOOKUP(C748,'[1]piano 21-23'!$D$5:$F$142,3,FALSE),"")</f>
        <v xml:space="preserve">Da gennaio 2021 (in corso) </v>
      </c>
      <c r="I751" s="27" t="s">
        <v>253</v>
      </c>
    </row>
    <row r="752" spans="2:9" ht="41.4" thickBot="1" x14ac:dyDescent="0.35">
      <c r="B752" s="11" t="s">
        <v>262</v>
      </c>
      <c r="C752" s="79" t="s">
        <v>375</v>
      </c>
      <c r="D752" s="80"/>
      <c r="E752" s="81"/>
      <c r="F752" s="12" t="s">
        <v>263</v>
      </c>
      <c r="G752" s="13" t="s">
        <v>258</v>
      </c>
      <c r="H752" s="26" t="str">
        <f>IFERROR(VLOOKUP(C748,'[1]piano 22-24'!$D$5:$F$142,3,FALSE),"")</f>
        <v xml:space="preserve">Linee di azione ancora vigenti  </v>
      </c>
      <c r="I752" s="27" t="s">
        <v>253</v>
      </c>
    </row>
    <row r="753" spans="2:9" ht="28.8" x14ac:dyDescent="0.3">
      <c r="B753" s="14" t="s">
        <v>9</v>
      </c>
      <c r="C753" s="15" t="s">
        <v>10</v>
      </c>
      <c r="D753" s="16" t="s">
        <v>11</v>
      </c>
      <c r="E753" s="17" t="s">
        <v>12</v>
      </c>
      <c r="F753" s="54"/>
      <c r="G753" s="55"/>
      <c r="I753" s="24" t="s">
        <v>254</v>
      </c>
    </row>
    <row r="754" spans="2:9" x14ac:dyDescent="0.3">
      <c r="B754" s="18" t="s">
        <v>13</v>
      </c>
      <c r="C754" s="19">
        <v>44927</v>
      </c>
      <c r="D754" s="56" t="s">
        <v>14</v>
      </c>
      <c r="E754" s="58"/>
      <c r="F754" s="60" t="s">
        <v>15</v>
      </c>
      <c r="G754" s="61"/>
      <c r="I754" s="24" t="s">
        <v>254</v>
      </c>
    </row>
    <row r="755" spans="2:9" ht="15" thickBot="1" x14ac:dyDescent="0.35">
      <c r="B755" s="20" t="s">
        <v>16</v>
      </c>
      <c r="C755" s="21">
        <v>45657</v>
      </c>
      <c r="D755" s="57"/>
      <c r="E755" s="59"/>
      <c r="F755" s="62"/>
      <c r="G755" s="63"/>
      <c r="I755" s="24" t="s">
        <v>254</v>
      </c>
    </row>
    <row r="756" spans="2:9" x14ac:dyDescent="0.3">
      <c r="I756" s="22"/>
    </row>
    <row r="757" spans="2:9" x14ac:dyDescent="0.3">
      <c r="I757" s="22"/>
    </row>
    <row r="758" spans="2:9" x14ac:dyDescent="0.3">
      <c r="I758" s="22"/>
    </row>
    <row r="759" spans="2:9" ht="15" thickBot="1" x14ac:dyDescent="0.35">
      <c r="I759" s="22"/>
    </row>
    <row r="760" spans="2:9" ht="42" thickBot="1" x14ac:dyDescent="0.35">
      <c r="B760" s="2" t="s">
        <v>2</v>
      </c>
      <c r="C760" s="3" t="s">
        <v>83</v>
      </c>
      <c r="D760" s="64" t="s">
        <v>84</v>
      </c>
      <c r="E760" s="65"/>
      <c r="F760" s="65"/>
      <c r="G760" s="66"/>
      <c r="H760" s="23" t="s">
        <v>250</v>
      </c>
      <c r="I760" s="24" t="s">
        <v>251</v>
      </c>
    </row>
    <row r="761" spans="2:9" ht="15" thickBot="1" x14ac:dyDescent="0.35">
      <c r="B761" s="4" t="s">
        <v>3</v>
      </c>
      <c r="C761" s="3" t="s">
        <v>88</v>
      </c>
      <c r="D761" s="67"/>
      <c r="E761" s="68"/>
      <c r="F761" s="68"/>
      <c r="G761" s="69"/>
      <c r="I761" s="24" t="s">
        <v>251</v>
      </c>
    </row>
    <row r="762" spans="2:9" ht="24.6" thickBot="1" x14ac:dyDescent="0.35">
      <c r="B762" s="5" t="s">
        <v>5</v>
      </c>
      <c r="C762" s="70" t="s">
        <v>6</v>
      </c>
      <c r="D762" s="71"/>
      <c r="E762" s="72"/>
      <c r="F762" s="6" t="s">
        <v>7</v>
      </c>
      <c r="G762" s="7" t="s">
        <v>8</v>
      </c>
      <c r="I762" s="25" t="s">
        <v>252</v>
      </c>
    </row>
    <row r="763" spans="2:9" ht="41.4" thickBot="1" x14ac:dyDescent="0.35">
      <c r="B763" s="2" t="s">
        <v>255</v>
      </c>
      <c r="C763" s="73" t="s">
        <v>376</v>
      </c>
      <c r="D763" s="74"/>
      <c r="E763" s="75"/>
      <c r="F763" s="8" t="s">
        <v>333</v>
      </c>
      <c r="G763" s="9" t="s">
        <v>258</v>
      </c>
      <c r="H763" s="26" t="str">
        <f>IFERROR(VLOOKUP(C761,'[1]piano 20-22'!$D$5:$F$142,3,FALSE),"")</f>
        <v xml:space="preserve">Da gennaio 2021 </v>
      </c>
      <c r="I763" s="27" t="s">
        <v>253</v>
      </c>
    </row>
    <row r="764" spans="2:9" ht="40.799999999999997" x14ac:dyDescent="0.3">
      <c r="B764" s="10" t="s">
        <v>259</v>
      </c>
      <c r="C764" s="76" t="s">
        <v>376</v>
      </c>
      <c r="D764" s="77"/>
      <c r="E764" s="78"/>
      <c r="F764" s="8" t="s">
        <v>335</v>
      </c>
      <c r="G764" s="9" t="s">
        <v>258</v>
      </c>
      <c r="H764" s="26" t="str">
        <f>IFERROR(VLOOKUP(C761,'[1]piano 21-23'!$D$5:$F$142,3,FALSE),"")</f>
        <v xml:space="preserve">Da gennaio 2021 (in corso) </v>
      </c>
      <c r="I764" s="27" t="s">
        <v>253</v>
      </c>
    </row>
    <row r="765" spans="2:9" ht="41.4" thickBot="1" x14ac:dyDescent="0.35">
      <c r="B765" s="11" t="s">
        <v>262</v>
      </c>
      <c r="C765" s="79" t="s">
        <v>376</v>
      </c>
      <c r="D765" s="80"/>
      <c r="E765" s="81"/>
      <c r="F765" s="12" t="s">
        <v>263</v>
      </c>
      <c r="G765" s="13" t="s">
        <v>258</v>
      </c>
      <c r="H765" s="26" t="str">
        <f>IFERROR(VLOOKUP(C761,'[1]piano 22-24'!$D$5:$F$142,3,FALSE),"")</f>
        <v xml:space="preserve">Linee di azione ancora vigenti  </v>
      </c>
      <c r="I765" s="27" t="s">
        <v>253</v>
      </c>
    </row>
    <row r="766" spans="2:9" ht="28.8" x14ac:dyDescent="0.3">
      <c r="B766" s="14" t="s">
        <v>9</v>
      </c>
      <c r="C766" s="15" t="s">
        <v>10</v>
      </c>
      <c r="D766" s="16" t="s">
        <v>11</v>
      </c>
      <c r="E766" s="17" t="s">
        <v>12</v>
      </c>
      <c r="F766" s="54"/>
      <c r="G766" s="55"/>
      <c r="I766" s="24" t="s">
        <v>254</v>
      </c>
    </row>
    <row r="767" spans="2:9" x14ac:dyDescent="0.3">
      <c r="B767" s="18" t="s">
        <v>13</v>
      </c>
      <c r="C767" s="19">
        <v>44927</v>
      </c>
      <c r="D767" s="56" t="s">
        <v>14</v>
      </c>
      <c r="E767" s="58"/>
      <c r="F767" s="60" t="s">
        <v>15</v>
      </c>
      <c r="G767" s="61"/>
      <c r="I767" s="24" t="s">
        <v>254</v>
      </c>
    </row>
    <row r="768" spans="2:9" ht="15" thickBot="1" x14ac:dyDescent="0.35">
      <c r="B768" s="20" t="s">
        <v>16</v>
      </c>
      <c r="C768" s="21">
        <v>45657</v>
      </c>
      <c r="D768" s="57"/>
      <c r="E768" s="59"/>
      <c r="F768" s="62"/>
      <c r="G768" s="63"/>
      <c r="I768" s="24" t="s">
        <v>254</v>
      </c>
    </row>
    <row r="769" spans="2:9" x14ac:dyDescent="0.3">
      <c r="I769" s="22"/>
    </row>
    <row r="770" spans="2:9" x14ac:dyDescent="0.3">
      <c r="I770" s="22"/>
    </row>
    <row r="771" spans="2:9" x14ac:dyDescent="0.3">
      <c r="I771" s="22"/>
    </row>
    <row r="772" spans="2:9" ht="15" thickBot="1" x14ac:dyDescent="0.35">
      <c r="I772" s="22"/>
    </row>
    <row r="773" spans="2:9" ht="42" thickBot="1" x14ac:dyDescent="0.35">
      <c r="B773" s="2" t="s">
        <v>2</v>
      </c>
      <c r="C773" s="3" t="s">
        <v>83</v>
      </c>
      <c r="D773" s="64" t="s">
        <v>84</v>
      </c>
      <c r="E773" s="65"/>
      <c r="F773" s="65"/>
      <c r="G773" s="66"/>
      <c r="H773" s="23" t="s">
        <v>250</v>
      </c>
      <c r="I773" s="24" t="s">
        <v>251</v>
      </c>
    </row>
    <row r="774" spans="2:9" ht="15" thickBot="1" x14ac:dyDescent="0.35">
      <c r="B774" s="4" t="s">
        <v>3</v>
      </c>
      <c r="C774" s="3" t="s">
        <v>89</v>
      </c>
      <c r="D774" s="67"/>
      <c r="E774" s="68"/>
      <c r="F774" s="68"/>
      <c r="G774" s="69"/>
      <c r="I774" s="24" t="s">
        <v>251</v>
      </c>
    </row>
    <row r="775" spans="2:9" ht="24.6" thickBot="1" x14ac:dyDescent="0.35">
      <c r="B775" s="5" t="s">
        <v>5</v>
      </c>
      <c r="C775" s="70" t="s">
        <v>6</v>
      </c>
      <c r="D775" s="71"/>
      <c r="E775" s="72"/>
      <c r="F775" s="6" t="s">
        <v>7</v>
      </c>
      <c r="G775" s="7" t="s">
        <v>8</v>
      </c>
      <c r="I775" s="25" t="s">
        <v>252</v>
      </c>
    </row>
    <row r="776" spans="2:9" ht="41.4" thickBot="1" x14ac:dyDescent="0.35">
      <c r="B776" s="2" t="s">
        <v>255</v>
      </c>
      <c r="C776" s="73" t="s">
        <v>377</v>
      </c>
      <c r="D776" s="74"/>
      <c r="E776" s="75"/>
      <c r="F776" s="8" t="s">
        <v>258</v>
      </c>
      <c r="G776" s="9" t="s">
        <v>378</v>
      </c>
      <c r="H776" s="26" t="str">
        <f>IFERROR(VLOOKUP(C774,'[1]piano 20-22'!$D$5:$F$142,3,FALSE),"")</f>
        <v xml:space="preserve">Entro dicembre 2021 </v>
      </c>
      <c r="I776" s="27" t="s">
        <v>253</v>
      </c>
    </row>
    <row r="777" spans="2:9" ht="40.799999999999997" x14ac:dyDescent="0.3">
      <c r="B777" s="10" t="s">
        <v>259</v>
      </c>
      <c r="C777" s="76" t="s">
        <v>258</v>
      </c>
      <c r="D777" s="77"/>
      <c r="E777" s="78"/>
      <c r="F777" s="8" t="s">
        <v>258</v>
      </c>
      <c r="G777" s="9" t="s">
        <v>258</v>
      </c>
      <c r="H777" s="26" t="str">
        <f>IFERROR(VLOOKUP(C774,'[1]piano 21-23'!$D$5:$F$142,3,FALSE),"")</f>
        <v/>
      </c>
      <c r="I777" s="27" t="s">
        <v>253</v>
      </c>
    </row>
    <row r="778" spans="2:9" ht="41.4" thickBot="1" x14ac:dyDescent="0.35">
      <c r="B778" s="11" t="s">
        <v>262</v>
      </c>
      <c r="C778" s="79" t="s">
        <v>258</v>
      </c>
      <c r="D778" s="80"/>
      <c r="E778" s="81"/>
      <c r="F778" s="12" t="s">
        <v>258</v>
      </c>
      <c r="G778" s="13" t="s">
        <v>258</v>
      </c>
      <c r="H778" s="26" t="str">
        <f>IFERROR(VLOOKUP(C774,'[1]piano 22-24'!$D$5:$F$142,3,FALSE),"")</f>
        <v/>
      </c>
      <c r="I778" s="27" t="s">
        <v>253</v>
      </c>
    </row>
    <row r="779" spans="2:9" ht="28.8" x14ac:dyDescent="0.3">
      <c r="B779" s="14" t="s">
        <v>9</v>
      </c>
      <c r="C779" s="15" t="s">
        <v>10</v>
      </c>
      <c r="D779" s="16" t="s">
        <v>11</v>
      </c>
      <c r="E779" s="17" t="s">
        <v>12</v>
      </c>
      <c r="F779" s="54"/>
      <c r="G779" s="55"/>
      <c r="I779" s="24" t="s">
        <v>254</v>
      </c>
    </row>
    <row r="780" spans="2:9" x14ac:dyDescent="0.3">
      <c r="B780" s="18" t="s">
        <v>13</v>
      </c>
      <c r="C780" s="19">
        <v>44927</v>
      </c>
      <c r="D780" s="56" t="s">
        <v>14</v>
      </c>
      <c r="E780" s="58"/>
      <c r="F780" s="60" t="s">
        <v>15</v>
      </c>
      <c r="G780" s="61"/>
      <c r="I780" s="24" t="s">
        <v>254</v>
      </c>
    </row>
    <row r="781" spans="2:9" ht="15" thickBot="1" x14ac:dyDescent="0.35">
      <c r="B781" s="20" t="s">
        <v>16</v>
      </c>
      <c r="C781" s="21">
        <v>45657</v>
      </c>
      <c r="D781" s="57"/>
      <c r="E781" s="59"/>
      <c r="F781" s="62"/>
      <c r="G781" s="63"/>
      <c r="I781" s="24" t="s">
        <v>254</v>
      </c>
    </row>
    <row r="782" spans="2:9" x14ac:dyDescent="0.3">
      <c r="I782" s="22"/>
    </row>
    <row r="783" spans="2:9" x14ac:dyDescent="0.3">
      <c r="I783" s="22"/>
    </row>
    <row r="784" spans="2:9" x14ac:dyDescent="0.3">
      <c r="I784" s="22"/>
    </row>
    <row r="785" spans="2:9" ht="15" thickBot="1" x14ac:dyDescent="0.35">
      <c r="I785" s="22"/>
    </row>
    <row r="786" spans="2:9" ht="42" thickBot="1" x14ac:dyDescent="0.35">
      <c r="B786" s="2" t="s">
        <v>2</v>
      </c>
      <c r="C786" s="3" t="s">
        <v>83</v>
      </c>
      <c r="D786" s="64" t="s">
        <v>84</v>
      </c>
      <c r="E786" s="65"/>
      <c r="F786" s="65"/>
      <c r="G786" s="66"/>
      <c r="H786" s="23" t="s">
        <v>250</v>
      </c>
      <c r="I786" s="24" t="s">
        <v>251</v>
      </c>
    </row>
    <row r="787" spans="2:9" ht="15" thickBot="1" x14ac:dyDescent="0.35">
      <c r="B787" s="4" t="s">
        <v>3</v>
      </c>
      <c r="C787" s="3" t="s">
        <v>90</v>
      </c>
      <c r="D787" s="67"/>
      <c r="E787" s="68"/>
      <c r="F787" s="68"/>
      <c r="G787" s="69"/>
      <c r="I787" s="24" t="s">
        <v>251</v>
      </c>
    </row>
    <row r="788" spans="2:9" ht="24.6" thickBot="1" x14ac:dyDescent="0.35">
      <c r="B788" s="5" t="s">
        <v>5</v>
      </c>
      <c r="C788" s="70" t="s">
        <v>6</v>
      </c>
      <c r="D788" s="71"/>
      <c r="E788" s="72"/>
      <c r="F788" s="6" t="s">
        <v>7</v>
      </c>
      <c r="G788" s="7" t="s">
        <v>8</v>
      </c>
      <c r="I788" s="25" t="s">
        <v>252</v>
      </c>
    </row>
    <row r="789" spans="2:9" ht="41.4" thickBot="1" x14ac:dyDescent="0.35">
      <c r="B789" s="2" t="s">
        <v>255</v>
      </c>
      <c r="C789" s="73" t="s">
        <v>379</v>
      </c>
      <c r="D789" s="74"/>
      <c r="E789" s="75"/>
      <c r="F789" s="8" t="s">
        <v>258</v>
      </c>
      <c r="G789" s="9" t="s">
        <v>378</v>
      </c>
      <c r="H789" s="26" t="str">
        <f>IFERROR(VLOOKUP(C787,'[1]piano 20-22'!$D$5:$F$142,3,FALSE),"")</f>
        <v xml:space="preserve">Entro dicembre 2021 </v>
      </c>
      <c r="I789" s="27" t="s">
        <v>253</v>
      </c>
    </row>
    <row r="790" spans="2:9" ht="40.799999999999997" x14ac:dyDescent="0.3">
      <c r="B790" s="10" t="s">
        <v>259</v>
      </c>
      <c r="C790" s="76" t="s">
        <v>258</v>
      </c>
      <c r="D790" s="77"/>
      <c r="E790" s="78"/>
      <c r="F790" s="8" t="s">
        <v>258</v>
      </c>
      <c r="G790" s="9" t="s">
        <v>258</v>
      </c>
      <c r="H790" s="26" t="str">
        <f>IFERROR(VLOOKUP(C787,'[1]piano 21-23'!$D$5:$F$142,3,FALSE),"")</f>
        <v/>
      </c>
      <c r="I790" s="27" t="s">
        <v>253</v>
      </c>
    </row>
    <row r="791" spans="2:9" ht="41.4" thickBot="1" x14ac:dyDescent="0.35">
      <c r="B791" s="11" t="s">
        <v>262</v>
      </c>
      <c r="C791" s="79" t="s">
        <v>258</v>
      </c>
      <c r="D791" s="80"/>
      <c r="E791" s="81"/>
      <c r="F791" s="12" t="s">
        <v>258</v>
      </c>
      <c r="G791" s="13" t="s">
        <v>258</v>
      </c>
      <c r="H791" s="26" t="str">
        <f>IFERROR(VLOOKUP(C787,'[1]piano 22-24'!$D$5:$F$142,3,FALSE),"")</f>
        <v/>
      </c>
      <c r="I791" s="27" t="s">
        <v>253</v>
      </c>
    </row>
    <row r="792" spans="2:9" ht="28.8" x14ac:dyDescent="0.3">
      <c r="B792" s="14" t="s">
        <v>9</v>
      </c>
      <c r="C792" s="15" t="s">
        <v>10</v>
      </c>
      <c r="D792" s="16" t="s">
        <v>11</v>
      </c>
      <c r="E792" s="17" t="s">
        <v>12</v>
      </c>
      <c r="F792" s="54"/>
      <c r="G792" s="55"/>
      <c r="I792" s="24" t="s">
        <v>254</v>
      </c>
    </row>
    <row r="793" spans="2:9" x14ac:dyDescent="0.3">
      <c r="B793" s="18" t="s">
        <v>13</v>
      </c>
      <c r="C793" s="19">
        <v>44927</v>
      </c>
      <c r="D793" s="56" t="s">
        <v>14</v>
      </c>
      <c r="E793" s="58"/>
      <c r="F793" s="60" t="s">
        <v>15</v>
      </c>
      <c r="G793" s="61"/>
      <c r="I793" s="24" t="s">
        <v>254</v>
      </c>
    </row>
    <row r="794" spans="2:9" ht="15" thickBot="1" x14ac:dyDescent="0.35">
      <c r="B794" s="20" t="s">
        <v>16</v>
      </c>
      <c r="C794" s="21">
        <v>45657</v>
      </c>
      <c r="D794" s="57"/>
      <c r="E794" s="59"/>
      <c r="F794" s="62"/>
      <c r="G794" s="63"/>
      <c r="I794" s="24" t="s">
        <v>254</v>
      </c>
    </row>
    <row r="795" spans="2:9" x14ac:dyDescent="0.3">
      <c r="I795" s="22"/>
    </row>
    <row r="796" spans="2:9" x14ac:dyDescent="0.3">
      <c r="I796" s="22"/>
    </row>
    <row r="797" spans="2:9" x14ac:dyDescent="0.3">
      <c r="I797" s="22"/>
    </row>
    <row r="798" spans="2:9" ht="15" thickBot="1" x14ac:dyDescent="0.35">
      <c r="I798" s="22"/>
    </row>
    <row r="799" spans="2:9" ht="42" thickBot="1" x14ac:dyDescent="0.35">
      <c r="B799" s="2" t="s">
        <v>2</v>
      </c>
      <c r="C799" s="3" t="s">
        <v>83</v>
      </c>
      <c r="D799" s="64" t="s">
        <v>84</v>
      </c>
      <c r="E799" s="65"/>
      <c r="F799" s="65"/>
      <c r="G799" s="66"/>
      <c r="H799" s="23" t="s">
        <v>250</v>
      </c>
      <c r="I799" s="24" t="s">
        <v>251</v>
      </c>
    </row>
    <row r="800" spans="2:9" ht="15" thickBot="1" x14ac:dyDescent="0.35">
      <c r="B800" s="4" t="s">
        <v>3</v>
      </c>
      <c r="C800" s="3" t="s">
        <v>91</v>
      </c>
      <c r="D800" s="67"/>
      <c r="E800" s="68"/>
      <c r="F800" s="68"/>
      <c r="G800" s="69"/>
      <c r="I800" s="24" t="s">
        <v>251</v>
      </c>
    </row>
    <row r="801" spans="2:9" ht="24.6" thickBot="1" x14ac:dyDescent="0.35">
      <c r="B801" s="5" t="s">
        <v>5</v>
      </c>
      <c r="C801" s="70" t="s">
        <v>6</v>
      </c>
      <c r="D801" s="71"/>
      <c r="E801" s="72"/>
      <c r="F801" s="6" t="s">
        <v>7</v>
      </c>
      <c r="G801" s="7" t="s">
        <v>8</v>
      </c>
      <c r="I801" s="25" t="s">
        <v>252</v>
      </c>
    </row>
    <row r="802" spans="2:9" ht="41.4" thickBot="1" x14ac:dyDescent="0.35">
      <c r="B802" s="2" t="s">
        <v>255</v>
      </c>
      <c r="C802" s="73" t="s">
        <v>258</v>
      </c>
      <c r="D802" s="74"/>
      <c r="E802" s="75"/>
      <c r="F802" s="8" t="s">
        <v>258</v>
      </c>
      <c r="G802" s="9" t="s">
        <v>258</v>
      </c>
      <c r="H802" s="26" t="str">
        <f>IFERROR(VLOOKUP(C800,'[1]piano 20-22'!$D$5:$F$142,3,FALSE),"")</f>
        <v/>
      </c>
      <c r="I802" s="27" t="s">
        <v>253</v>
      </c>
    </row>
    <row r="803" spans="2:9" ht="40.799999999999997" x14ac:dyDescent="0.3">
      <c r="B803" s="10" t="s">
        <v>259</v>
      </c>
      <c r="C803" s="76" t="s">
        <v>258</v>
      </c>
      <c r="D803" s="77"/>
      <c r="E803" s="78"/>
      <c r="F803" s="8" t="s">
        <v>258</v>
      </c>
      <c r="G803" s="9" t="s">
        <v>258</v>
      </c>
      <c r="H803" s="26" t="str">
        <f>IFERROR(VLOOKUP(C800,'[1]piano 21-23'!$D$5:$F$142,3,FALSE),"")</f>
        <v/>
      </c>
      <c r="I803" s="27" t="s">
        <v>253</v>
      </c>
    </row>
    <row r="804" spans="2:9" ht="41.4" thickBot="1" x14ac:dyDescent="0.35">
      <c r="B804" s="11" t="s">
        <v>262</v>
      </c>
      <c r="C804" s="79" t="s">
        <v>380</v>
      </c>
      <c r="D804" s="80"/>
      <c r="E804" s="81"/>
      <c r="F804" s="12" t="s">
        <v>347</v>
      </c>
      <c r="G804" s="13" t="s">
        <v>258</v>
      </c>
      <c r="H804" s="26" t="str">
        <f>IFERROR(VLOOKUP(C800,'[1]piano 22-24'!$D$5:$F$142,3,FALSE),"")</f>
        <v xml:space="preserve">Da gennaio 2024 </v>
      </c>
      <c r="I804" s="27" t="s">
        <v>253</v>
      </c>
    </row>
    <row r="805" spans="2:9" ht="28.8" x14ac:dyDescent="0.3">
      <c r="B805" s="14" t="s">
        <v>9</v>
      </c>
      <c r="C805" s="15" t="s">
        <v>10</v>
      </c>
      <c r="D805" s="16" t="s">
        <v>11</v>
      </c>
      <c r="E805" s="17" t="s">
        <v>12</v>
      </c>
      <c r="F805" s="54"/>
      <c r="G805" s="55"/>
      <c r="I805" s="24" t="s">
        <v>254</v>
      </c>
    </row>
    <row r="806" spans="2:9" x14ac:dyDescent="0.3">
      <c r="B806" s="18" t="s">
        <v>13</v>
      </c>
      <c r="C806" s="19">
        <v>44927</v>
      </c>
      <c r="D806" s="56" t="s">
        <v>14</v>
      </c>
      <c r="E806" s="58"/>
      <c r="F806" s="60" t="s">
        <v>15</v>
      </c>
      <c r="G806" s="61"/>
      <c r="I806" s="24" t="s">
        <v>254</v>
      </c>
    </row>
    <row r="807" spans="2:9" ht="15" thickBot="1" x14ac:dyDescent="0.35">
      <c r="B807" s="20" t="s">
        <v>16</v>
      </c>
      <c r="C807" s="21">
        <v>45657</v>
      </c>
      <c r="D807" s="57"/>
      <c r="E807" s="59"/>
      <c r="F807" s="62"/>
      <c r="G807" s="63"/>
      <c r="I807" s="24" t="s">
        <v>254</v>
      </c>
    </row>
    <row r="808" spans="2:9" x14ac:dyDescent="0.3">
      <c r="I808" s="22"/>
    </row>
    <row r="809" spans="2:9" x14ac:dyDescent="0.3">
      <c r="I809" s="22"/>
    </row>
    <row r="810" spans="2:9" x14ac:dyDescent="0.3">
      <c r="I810" s="22"/>
    </row>
    <row r="811" spans="2:9" ht="15" thickBot="1" x14ac:dyDescent="0.35">
      <c r="I811" s="22"/>
    </row>
    <row r="812" spans="2:9" ht="42" thickBot="1" x14ac:dyDescent="0.35">
      <c r="B812" s="2" t="s">
        <v>2</v>
      </c>
      <c r="C812" s="3" t="s">
        <v>92</v>
      </c>
      <c r="D812" s="64" t="s">
        <v>93</v>
      </c>
      <c r="E812" s="65"/>
      <c r="F812" s="65"/>
      <c r="G812" s="66"/>
      <c r="H812" s="23" t="s">
        <v>250</v>
      </c>
      <c r="I812" s="24" t="s">
        <v>251</v>
      </c>
    </row>
    <row r="813" spans="2:9" ht="15" thickBot="1" x14ac:dyDescent="0.35">
      <c r="B813" s="4" t="s">
        <v>3</v>
      </c>
      <c r="C813" s="3" t="s">
        <v>94</v>
      </c>
      <c r="D813" s="67"/>
      <c r="E813" s="68"/>
      <c r="F813" s="68"/>
      <c r="G813" s="69"/>
      <c r="I813" s="24" t="s">
        <v>251</v>
      </c>
    </row>
    <row r="814" spans="2:9" ht="24.6" thickBot="1" x14ac:dyDescent="0.35">
      <c r="B814" s="5" t="s">
        <v>5</v>
      </c>
      <c r="C814" s="70" t="s">
        <v>6</v>
      </c>
      <c r="D814" s="71"/>
      <c r="E814" s="72"/>
      <c r="F814" s="6" t="s">
        <v>7</v>
      </c>
      <c r="G814" s="7" t="s">
        <v>8</v>
      </c>
      <c r="I814" s="25" t="s">
        <v>252</v>
      </c>
    </row>
    <row r="815" spans="2:9" ht="41.4" thickBot="1" x14ac:dyDescent="0.35">
      <c r="B815" s="2" t="s">
        <v>255</v>
      </c>
      <c r="C815" s="73" t="s">
        <v>381</v>
      </c>
      <c r="D815" s="74"/>
      <c r="E815" s="75"/>
      <c r="F815" s="8" t="s">
        <v>257</v>
      </c>
      <c r="G815" s="9" t="s">
        <v>258</v>
      </c>
      <c r="H815" s="26" t="str">
        <f>IFERROR(VLOOKUP(C813,'[1]piano 20-22'!$D$5:$F$142,3,FALSE),"")</f>
        <v xml:space="preserve">Da settembre 2020 </v>
      </c>
      <c r="I815" s="27" t="s">
        <v>253</v>
      </c>
    </row>
    <row r="816" spans="2:9" ht="40.799999999999997" x14ac:dyDescent="0.3">
      <c r="B816" s="10" t="s">
        <v>259</v>
      </c>
      <c r="C816" s="76" t="s">
        <v>382</v>
      </c>
      <c r="D816" s="77"/>
      <c r="E816" s="78"/>
      <c r="F816" s="8" t="s">
        <v>261</v>
      </c>
      <c r="G816" s="9" t="s">
        <v>258</v>
      </c>
      <c r="H816" s="26" t="str">
        <f>IFERROR(VLOOKUP(C813,'[1]piano 21-23'!$D$5:$F$142,3,FALSE),"")</f>
        <v xml:space="preserve">Da settembre 2020 (in corso) </v>
      </c>
      <c r="I816" s="27" t="s">
        <v>253</v>
      </c>
    </row>
    <row r="817" spans="2:9" ht="41.4" thickBot="1" x14ac:dyDescent="0.35">
      <c r="B817" s="11" t="s">
        <v>262</v>
      </c>
      <c r="C817" s="79" t="s">
        <v>382</v>
      </c>
      <c r="D817" s="80"/>
      <c r="E817" s="81"/>
      <c r="F817" s="12" t="s">
        <v>263</v>
      </c>
      <c r="G817" s="13" t="s">
        <v>258</v>
      </c>
      <c r="H817" s="26" t="str">
        <f>IFERROR(VLOOKUP(C813,'[1]piano 22-24'!$D$5:$F$142,3,FALSE),"")</f>
        <v xml:space="preserve">Linee di azione ancora vigenti  </v>
      </c>
      <c r="I817" s="27" t="s">
        <v>253</v>
      </c>
    </row>
    <row r="818" spans="2:9" ht="28.8" x14ac:dyDescent="0.3">
      <c r="B818" s="14" t="s">
        <v>9</v>
      </c>
      <c r="C818" s="15" t="s">
        <v>10</v>
      </c>
      <c r="D818" s="16" t="s">
        <v>11</v>
      </c>
      <c r="E818" s="17" t="s">
        <v>12</v>
      </c>
      <c r="F818" s="54"/>
      <c r="G818" s="55"/>
      <c r="I818" s="24" t="s">
        <v>254</v>
      </c>
    </row>
    <row r="819" spans="2:9" x14ac:dyDescent="0.3">
      <c r="B819" s="18" t="s">
        <v>13</v>
      </c>
      <c r="C819" s="19">
        <v>44927</v>
      </c>
      <c r="D819" s="56" t="s">
        <v>14</v>
      </c>
      <c r="E819" s="58"/>
      <c r="F819" s="60" t="s">
        <v>15</v>
      </c>
      <c r="G819" s="61"/>
      <c r="I819" s="24" t="s">
        <v>254</v>
      </c>
    </row>
    <row r="820" spans="2:9" ht="15" thickBot="1" x14ac:dyDescent="0.35">
      <c r="B820" s="20" t="s">
        <v>16</v>
      </c>
      <c r="C820" s="21">
        <v>45657</v>
      </c>
      <c r="D820" s="57"/>
      <c r="E820" s="59"/>
      <c r="F820" s="62"/>
      <c r="G820" s="63"/>
      <c r="I820" s="24" t="s">
        <v>254</v>
      </c>
    </row>
    <row r="821" spans="2:9" x14ac:dyDescent="0.3">
      <c r="I821" s="22"/>
    </row>
    <row r="822" spans="2:9" x14ac:dyDescent="0.3">
      <c r="I822" s="22"/>
    </row>
    <row r="823" spans="2:9" x14ac:dyDescent="0.3">
      <c r="I823" s="22"/>
    </row>
    <row r="824" spans="2:9" ht="15" thickBot="1" x14ac:dyDescent="0.35">
      <c r="I824" s="22"/>
    </row>
    <row r="825" spans="2:9" ht="42" thickBot="1" x14ac:dyDescent="0.35">
      <c r="B825" s="2" t="s">
        <v>2</v>
      </c>
      <c r="C825" s="3" t="s">
        <v>92</v>
      </c>
      <c r="D825" s="64" t="s">
        <v>93</v>
      </c>
      <c r="E825" s="65"/>
      <c r="F825" s="65"/>
      <c r="G825" s="66"/>
      <c r="H825" s="23" t="s">
        <v>250</v>
      </c>
      <c r="I825" s="24" t="s">
        <v>251</v>
      </c>
    </row>
    <row r="826" spans="2:9" ht="15" thickBot="1" x14ac:dyDescent="0.35">
      <c r="B826" s="4" t="s">
        <v>3</v>
      </c>
      <c r="C826" s="3" t="s">
        <v>95</v>
      </c>
      <c r="D826" s="67"/>
      <c r="E826" s="68"/>
      <c r="F826" s="68"/>
      <c r="G826" s="69"/>
      <c r="I826" s="24" t="s">
        <v>251</v>
      </c>
    </row>
    <row r="827" spans="2:9" ht="24.6" thickBot="1" x14ac:dyDescent="0.35">
      <c r="B827" s="5" t="s">
        <v>5</v>
      </c>
      <c r="C827" s="70" t="s">
        <v>6</v>
      </c>
      <c r="D827" s="71"/>
      <c r="E827" s="72"/>
      <c r="F827" s="6" t="s">
        <v>7</v>
      </c>
      <c r="G827" s="7" t="s">
        <v>8</v>
      </c>
      <c r="I827" s="25" t="s">
        <v>252</v>
      </c>
    </row>
    <row r="828" spans="2:9" ht="41.4" thickBot="1" x14ac:dyDescent="0.35">
      <c r="B828" s="2" t="s">
        <v>255</v>
      </c>
      <c r="C828" s="73" t="s">
        <v>383</v>
      </c>
      <c r="D828" s="74"/>
      <c r="E828" s="75"/>
      <c r="F828" s="8" t="s">
        <v>258</v>
      </c>
      <c r="G828" s="9" t="s">
        <v>277</v>
      </c>
      <c r="H828" s="26" t="str">
        <f>IFERROR(VLOOKUP(C826,'[1]piano 20-22'!$D$5:$F$142,3,FALSE),"")</f>
        <v xml:space="preserve">Entro dicembre 2020 </v>
      </c>
      <c r="I828" s="27" t="s">
        <v>253</v>
      </c>
    </row>
    <row r="829" spans="2:9" ht="40.799999999999997" x14ac:dyDescent="0.3">
      <c r="B829" s="10" t="s">
        <v>259</v>
      </c>
      <c r="C829" s="76" t="s">
        <v>258</v>
      </c>
      <c r="D829" s="77"/>
      <c r="E829" s="78"/>
      <c r="F829" s="8" t="s">
        <v>258</v>
      </c>
      <c r="G829" s="9" t="s">
        <v>258</v>
      </c>
      <c r="H829" s="26" t="str">
        <f>IFERROR(VLOOKUP(C826,'[1]piano 21-23'!$D$5:$F$142,3,FALSE),"")</f>
        <v/>
      </c>
      <c r="I829" s="27" t="s">
        <v>253</v>
      </c>
    </row>
    <row r="830" spans="2:9" ht="41.4" thickBot="1" x14ac:dyDescent="0.35">
      <c r="B830" s="11" t="s">
        <v>262</v>
      </c>
      <c r="C830" s="79" t="s">
        <v>258</v>
      </c>
      <c r="D830" s="80"/>
      <c r="E830" s="81"/>
      <c r="F830" s="12" t="s">
        <v>258</v>
      </c>
      <c r="G830" s="13" t="s">
        <v>258</v>
      </c>
      <c r="H830" s="26" t="str">
        <f>IFERROR(VLOOKUP(C826,'[1]piano 22-24'!$D$5:$F$142,3,FALSE),"")</f>
        <v/>
      </c>
      <c r="I830" s="27" t="s">
        <v>253</v>
      </c>
    </row>
    <row r="831" spans="2:9" ht="28.8" x14ac:dyDescent="0.3">
      <c r="B831" s="14" t="s">
        <v>9</v>
      </c>
      <c r="C831" s="15" t="s">
        <v>10</v>
      </c>
      <c r="D831" s="16" t="s">
        <v>11</v>
      </c>
      <c r="E831" s="17" t="s">
        <v>12</v>
      </c>
      <c r="F831" s="54"/>
      <c r="G831" s="55"/>
      <c r="I831" s="24" t="s">
        <v>254</v>
      </c>
    </row>
    <row r="832" spans="2:9" x14ac:dyDescent="0.3">
      <c r="B832" s="18" t="s">
        <v>13</v>
      </c>
      <c r="C832" s="19">
        <v>44927</v>
      </c>
      <c r="D832" s="56" t="s">
        <v>14</v>
      </c>
      <c r="E832" s="58"/>
      <c r="F832" s="60" t="s">
        <v>15</v>
      </c>
      <c r="G832" s="61"/>
      <c r="I832" s="24" t="s">
        <v>254</v>
      </c>
    </row>
    <row r="833" spans="2:9" ht="15" thickBot="1" x14ac:dyDescent="0.35">
      <c r="B833" s="20" t="s">
        <v>16</v>
      </c>
      <c r="C833" s="21">
        <v>45657</v>
      </c>
      <c r="D833" s="57"/>
      <c r="E833" s="59"/>
      <c r="F833" s="62"/>
      <c r="G833" s="63"/>
      <c r="I833" s="24" t="s">
        <v>254</v>
      </c>
    </row>
    <row r="834" spans="2:9" x14ac:dyDescent="0.3">
      <c r="I834" s="22"/>
    </row>
    <row r="835" spans="2:9" x14ac:dyDescent="0.3">
      <c r="I835" s="22"/>
    </row>
    <row r="836" spans="2:9" x14ac:dyDescent="0.3">
      <c r="I836" s="22"/>
    </row>
    <row r="837" spans="2:9" ht="15" thickBot="1" x14ac:dyDescent="0.35">
      <c r="I837" s="22"/>
    </row>
    <row r="838" spans="2:9" ht="42" thickBot="1" x14ac:dyDescent="0.35">
      <c r="B838" s="2" t="s">
        <v>2</v>
      </c>
      <c r="C838" s="3" t="s">
        <v>92</v>
      </c>
      <c r="D838" s="64" t="s">
        <v>93</v>
      </c>
      <c r="E838" s="65"/>
      <c r="F838" s="65"/>
      <c r="G838" s="66"/>
      <c r="H838" s="23" t="s">
        <v>250</v>
      </c>
      <c r="I838" s="24" t="s">
        <v>251</v>
      </c>
    </row>
    <row r="839" spans="2:9" ht="15" thickBot="1" x14ac:dyDescent="0.35">
      <c r="B839" s="4" t="s">
        <v>3</v>
      </c>
      <c r="C839" s="3" t="s">
        <v>96</v>
      </c>
      <c r="D839" s="67"/>
      <c r="E839" s="68"/>
      <c r="F839" s="68"/>
      <c r="G839" s="69"/>
      <c r="I839" s="24" t="s">
        <v>251</v>
      </c>
    </row>
    <row r="840" spans="2:9" ht="24.6" thickBot="1" x14ac:dyDescent="0.35">
      <c r="B840" s="5" t="s">
        <v>5</v>
      </c>
      <c r="C840" s="70" t="s">
        <v>6</v>
      </c>
      <c r="D840" s="71"/>
      <c r="E840" s="72"/>
      <c r="F840" s="6" t="s">
        <v>7</v>
      </c>
      <c r="G840" s="7" t="s">
        <v>8</v>
      </c>
      <c r="I840" s="25" t="s">
        <v>252</v>
      </c>
    </row>
    <row r="841" spans="2:9" ht="41.4" thickBot="1" x14ac:dyDescent="0.35">
      <c r="B841" s="2" t="s">
        <v>255</v>
      </c>
      <c r="C841" s="73" t="s">
        <v>384</v>
      </c>
      <c r="D841" s="74"/>
      <c r="E841" s="75"/>
      <c r="F841" s="8" t="s">
        <v>258</v>
      </c>
      <c r="G841" s="9" t="s">
        <v>277</v>
      </c>
      <c r="H841" s="26" t="str">
        <f>IFERROR(VLOOKUP(C839,'[1]piano 20-22'!$D$5:$F$142,3,FALSE),"")</f>
        <v xml:space="preserve">Entro dicembre 2020 </v>
      </c>
      <c r="I841" s="27" t="s">
        <v>253</v>
      </c>
    </row>
    <row r="842" spans="2:9" ht="40.799999999999997" x14ac:dyDescent="0.3">
      <c r="B842" s="10" t="s">
        <v>259</v>
      </c>
      <c r="C842" s="76" t="s">
        <v>258</v>
      </c>
      <c r="D842" s="77"/>
      <c r="E842" s="78"/>
      <c r="F842" s="8" t="s">
        <v>258</v>
      </c>
      <c r="G842" s="9" t="s">
        <v>258</v>
      </c>
      <c r="H842" s="26" t="str">
        <f>IFERROR(VLOOKUP(C839,'[1]piano 21-23'!$D$5:$F$142,3,FALSE),"")</f>
        <v/>
      </c>
      <c r="I842" s="27" t="s">
        <v>253</v>
      </c>
    </row>
    <row r="843" spans="2:9" ht="41.4" thickBot="1" x14ac:dyDescent="0.35">
      <c r="B843" s="11" t="s">
        <v>262</v>
      </c>
      <c r="C843" s="79" t="s">
        <v>258</v>
      </c>
      <c r="D843" s="80"/>
      <c r="E843" s="81"/>
      <c r="F843" s="12" t="s">
        <v>258</v>
      </c>
      <c r="G843" s="13" t="s">
        <v>258</v>
      </c>
      <c r="H843" s="26" t="str">
        <f>IFERROR(VLOOKUP(C839,'[1]piano 22-24'!$D$5:$F$142,3,FALSE),"")</f>
        <v/>
      </c>
      <c r="I843" s="27" t="s">
        <v>253</v>
      </c>
    </row>
    <row r="844" spans="2:9" ht="28.8" x14ac:dyDescent="0.3">
      <c r="B844" s="14" t="s">
        <v>9</v>
      </c>
      <c r="C844" s="15" t="s">
        <v>10</v>
      </c>
      <c r="D844" s="16" t="s">
        <v>11</v>
      </c>
      <c r="E844" s="17" t="s">
        <v>12</v>
      </c>
      <c r="F844" s="54"/>
      <c r="G844" s="55"/>
      <c r="I844" s="24" t="s">
        <v>254</v>
      </c>
    </row>
    <row r="845" spans="2:9" x14ac:dyDescent="0.3">
      <c r="B845" s="18" t="s">
        <v>13</v>
      </c>
      <c r="C845" s="19">
        <v>44927</v>
      </c>
      <c r="D845" s="56" t="s">
        <v>14</v>
      </c>
      <c r="E845" s="58"/>
      <c r="F845" s="60" t="s">
        <v>15</v>
      </c>
      <c r="G845" s="61"/>
      <c r="I845" s="24" t="s">
        <v>254</v>
      </c>
    </row>
    <row r="846" spans="2:9" ht="15" thickBot="1" x14ac:dyDescent="0.35">
      <c r="B846" s="20" t="s">
        <v>16</v>
      </c>
      <c r="C846" s="21">
        <v>45657</v>
      </c>
      <c r="D846" s="57"/>
      <c r="E846" s="59"/>
      <c r="F846" s="62"/>
      <c r="G846" s="63"/>
      <c r="I846" s="24" t="s">
        <v>254</v>
      </c>
    </row>
    <row r="847" spans="2:9" x14ac:dyDescent="0.3">
      <c r="I847" s="22"/>
    </row>
    <row r="848" spans="2:9" x14ac:dyDescent="0.3">
      <c r="I848" s="22"/>
    </row>
    <row r="849" spans="2:9" x14ac:dyDescent="0.3">
      <c r="I849" s="22"/>
    </row>
    <row r="850" spans="2:9" ht="15" thickBot="1" x14ac:dyDescent="0.35">
      <c r="I850" s="22"/>
    </row>
    <row r="851" spans="2:9" ht="42" thickBot="1" x14ac:dyDescent="0.35">
      <c r="B851" s="2" t="s">
        <v>2</v>
      </c>
      <c r="C851" s="3" t="s">
        <v>92</v>
      </c>
      <c r="D851" s="64" t="s">
        <v>93</v>
      </c>
      <c r="E851" s="65"/>
      <c r="F851" s="65"/>
      <c r="G851" s="66"/>
      <c r="H851" s="23" t="s">
        <v>250</v>
      </c>
      <c r="I851" s="24" t="s">
        <v>251</v>
      </c>
    </row>
    <row r="852" spans="2:9" ht="15" thickBot="1" x14ac:dyDescent="0.35">
      <c r="B852" s="4" t="s">
        <v>3</v>
      </c>
      <c r="C852" s="3" t="s">
        <v>97</v>
      </c>
      <c r="D852" s="67"/>
      <c r="E852" s="68"/>
      <c r="F852" s="68"/>
      <c r="G852" s="69"/>
      <c r="I852" s="24" t="s">
        <v>251</v>
      </c>
    </row>
    <row r="853" spans="2:9" ht="24.6" thickBot="1" x14ac:dyDescent="0.35">
      <c r="B853" s="5" t="s">
        <v>5</v>
      </c>
      <c r="C853" s="70" t="s">
        <v>6</v>
      </c>
      <c r="D853" s="71"/>
      <c r="E853" s="72"/>
      <c r="F853" s="6" t="s">
        <v>7</v>
      </c>
      <c r="G853" s="7" t="s">
        <v>8</v>
      </c>
      <c r="I853" s="25" t="s">
        <v>252</v>
      </c>
    </row>
    <row r="854" spans="2:9" ht="41.4" thickBot="1" x14ac:dyDescent="0.35">
      <c r="B854" s="2" t="s">
        <v>255</v>
      </c>
      <c r="C854" s="73" t="s">
        <v>385</v>
      </c>
      <c r="D854" s="74"/>
      <c r="E854" s="75"/>
      <c r="F854" s="8" t="s">
        <v>258</v>
      </c>
      <c r="G854" s="9" t="s">
        <v>277</v>
      </c>
      <c r="H854" s="26" t="str">
        <f>IFERROR(VLOOKUP(C852,'[1]piano 20-22'!$D$5:$F$142,3,FALSE),"")</f>
        <v xml:space="preserve">Entro dicembre 2020 </v>
      </c>
      <c r="I854" s="27" t="s">
        <v>253</v>
      </c>
    </row>
    <row r="855" spans="2:9" ht="40.799999999999997" x14ac:dyDescent="0.3">
      <c r="B855" s="10" t="s">
        <v>259</v>
      </c>
      <c r="C855" s="76" t="s">
        <v>258</v>
      </c>
      <c r="D855" s="77"/>
      <c r="E855" s="78"/>
      <c r="F855" s="8" t="s">
        <v>258</v>
      </c>
      <c r="G855" s="9" t="s">
        <v>258</v>
      </c>
      <c r="H855" s="26" t="str">
        <f>IFERROR(VLOOKUP(C852,'[1]piano 21-23'!$D$5:$F$142,3,FALSE),"")</f>
        <v/>
      </c>
      <c r="I855" s="27" t="s">
        <v>253</v>
      </c>
    </row>
    <row r="856" spans="2:9" ht="41.4" thickBot="1" x14ac:dyDescent="0.35">
      <c r="B856" s="11" t="s">
        <v>262</v>
      </c>
      <c r="C856" s="79" t="s">
        <v>258</v>
      </c>
      <c r="D856" s="80"/>
      <c r="E856" s="81"/>
      <c r="F856" s="12" t="s">
        <v>258</v>
      </c>
      <c r="G856" s="13" t="s">
        <v>258</v>
      </c>
      <c r="H856" s="26" t="str">
        <f>IFERROR(VLOOKUP(C852,'[1]piano 22-24'!$D$5:$F$142,3,FALSE),"")</f>
        <v/>
      </c>
      <c r="I856" s="27" t="s">
        <v>253</v>
      </c>
    </row>
    <row r="857" spans="2:9" ht="28.8" x14ac:dyDescent="0.3">
      <c r="B857" s="14" t="s">
        <v>9</v>
      </c>
      <c r="C857" s="15" t="s">
        <v>10</v>
      </c>
      <c r="D857" s="16" t="s">
        <v>11</v>
      </c>
      <c r="E857" s="17" t="s">
        <v>12</v>
      </c>
      <c r="F857" s="54"/>
      <c r="G857" s="55"/>
      <c r="I857" s="24" t="s">
        <v>254</v>
      </c>
    </row>
    <row r="858" spans="2:9" x14ac:dyDescent="0.3">
      <c r="B858" s="18" t="s">
        <v>13</v>
      </c>
      <c r="C858" s="19">
        <v>44927</v>
      </c>
      <c r="D858" s="56" t="s">
        <v>14</v>
      </c>
      <c r="E858" s="58"/>
      <c r="F858" s="60" t="s">
        <v>15</v>
      </c>
      <c r="G858" s="61"/>
      <c r="I858" s="24" t="s">
        <v>254</v>
      </c>
    </row>
    <row r="859" spans="2:9" ht="15" thickBot="1" x14ac:dyDescent="0.35">
      <c r="B859" s="20" t="s">
        <v>16</v>
      </c>
      <c r="C859" s="21">
        <v>45657</v>
      </c>
      <c r="D859" s="57"/>
      <c r="E859" s="59"/>
      <c r="F859" s="62"/>
      <c r="G859" s="63"/>
      <c r="I859" s="24" t="s">
        <v>254</v>
      </c>
    </row>
    <row r="860" spans="2:9" x14ac:dyDescent="0.3">
      <c r="I860" s="22"/>
    </row>
    <row r="861" spans="2:9" x14ac:dyDescent="0.3">
      <c r="I861" s="22"/>
    </row>
    <row r="862" spans="2:9" x14ac:dyDescent="0.3">
      <c r="I862" s="22"/>
    </row>
    <row r="863" spans="2:9" ht="15" thickBot="1" x14ac:dyDescent="0.35">
      <c r="I863" s="22"/>
    </row>
    <row r="864" spans="2:9" ht="42" thickBot="1" x14ac:dyDescent="0.35">
      <c r="B864" s="2" t="s">
        <v>2</v>
      </c>
      <c r="C864" s="3" t="s">
        <v>92</v>
      </c>
      <c r="D864" s="64" t="s">
        <v>93</v>
      </c>
      <c r="E864" s="65"/>
      <c r="F864" s="65"/>
      <c r="G864" s="66"/>
      <c r="H864" s="23" t="s">
        <v>250</v>
      </c>
      <c r="I864" s="24" t="s">
        <v>251</v>
      </c>
    </row>
    <row r="865" spans="2:9" ht="15" thickBot="1" x14ac:dyDescent="0.35">
      <c r="B865" s="4" t="s">
        <v>3</v>
      </c>
      <c r="C865" s="3" t="s">
        <v>98</v>
      </c>
      <c r="D865" s="67"/>
      <c r="E865" s="68"/>
      <c r="F865" s="68"/>
      <c r="G865" s="69"/>
      <c r="I865" s="24" t="s">
        <v>251</v>
      </c>
    </row>
    <row r="866" spans="2:9" ht="24.6" thickBot="1" x14ac:dyDescent="0.35">
      <c r="B866" s="5" t="s">
        <v>5</v>
      </c>
      <c r="C866" s="70" t="s">
        <v>6</v>
      </c>
      <c r="D866" s="71"/>
      <c r="E866" s="72"/>
      <c r="F866" s="6" t="s">
        <v>7</v>
      </c>
      <c r="G866" s="7" t="s">
        <v>8</v>
      </c>
      <c r="I866" s="25" t="s">
        <v>252</v>
      </c>
    </row>
    <row r="867" spans="2:9" ht="41.4" thickBot="1" x14ac:dyDescent="0.35">
      <c r="B867" s="2" t="s">
        <v>255</v>
      </c>
      <c r="C867" s="73" t="s">
        <v>386</v>
      </c>
      <c r="D867" s="74"/>
      <c r="E867" s="75"/>
      <c r="F867" s="8" t="s">
        <v>366</v>
      </c>
      <c r="G867" s="9" t="s">
        <v>258</v>
      </c>
      <c r="H867" s="26" t="str">
        <f>IFERROR(VLOOKUP(C865,'[1]piano 20-22'!$D$5:$F$142,3,FALSE),"")</f>
        <v xml:space="preserve">Da luglio 2021 </v>
      </c>
      <c r="I867" s="27" t="s">
        <v>253</v>
      </c>
    </row>
    <row r="868" spans="2:9" ht="40.799999999999997" x14ac:dyDescent="0.3">
      <c r="B868" s="10" t="s">
        <v>259</v>
      </c>
      <c r="C868" s="76" t="s">
        <v>387</v>
      </c>
      <c r="D868" s="77"/>
      <c r="E868" s="78"/>
      <c r="F868" s="8" t="s">
        <v>388</v>
      </c>
      <c r="G868" s="9" t="s">
        <v>258</v>
      </c>
      <c r="H868" s="26" t="str">
        <f>IFERROR(VLOOKUP(C865,'[1]piano 21-23'!$D$5:$F$142,3,FALSE),"")</f>
        <v xml:space="preserve">Da luglio 2021 (in corso) </v>
      </c>
      <c r="I868" s="27" t="s">
        <v>253</v>
      </c>
    </row>
    <row r="869" spans="2:9" ht="41.4" thickBot="1" x14ac:dyDescent="0.35">
      <c r="B869" s="11" t="s">
        <v>262</v>
      </c>
      <c r="C869" s="79" t="s">
        <v>387</v>
      </c>
      <c r="D869" s="80"/>
      <c r="E869" s="81"/>
      <c r="F869" s="12" t="s">
        <v>263</v>
      </c>
      <c r="G869" s="13" t="s">
        <v>258</v>
      </c>
      <c r="H869" s="26" t="str">
        <f>IFERROR(VLOOKUP(C865,'[1]piano 22-24'!$D$5:$F$142,3,FALSE),"")</f>
        <v xml:space="preserve">Linee di azione ancora vigenti  </v>
      </c>
      <c r="I869" s="27" t="s">
        <v>253</v>
      </c>
    </row>
    <row r="870" spans="2:9" ht="28.8" x14ac:dyDescent="0.3">
      <c r="B870" s="14" t="s">
        <v>9</v>
      </c>
      <c r="C870" s="15" t="s">
        <v>10</v>
      </c>
      <c r="D870" s="16" t="s">
        <v>11</v>
      </c>
      <c r="E870" s="17" t="s">
        <v>12</v>
      </c>
      <c r="F870" s="54"/>
      <c r="G870" s="55"/>
      <c r="I870" s="24" t="s">
        <v>254</v>
      </c>
    </row>
    <row r="871" spans="2:9" x14ac:dyDescent="0.3">
      <c r="B871" s="18" t="s">
        <v>13</v>
      </c>
      <c r="C871" s="19">
        <v>44927</v>
      </c>
      <c r="D871" s="56" t="s">
        <v>14</v>
      </c>
      <c r="E871" s="58"/>
      <c r="F871" s="60" t="s">
        <v>15</v>
      </c>
      <c r="G871" s="61"/>
      <c r="I871" s="24" t="s">
        <v>254</v>
      </c>
    </row>
    <row r="872" spans="2:9" ht="15" thickBot="1" x14ac:dyDescent="0.35">
      <c r="B872" s="20" t="s">
        <v>16</v>
      </c>
      <c r="C872" s="21">
        <v>45657</v>
      </c>
      <c r="D872" s="57"/>
      <c r="E872" s="59"/>
      <c r="F872" s="62"/>
      <c r="G872" s="63"/>
      <c r="I872" s="24" t="s">
        <v>254</v>
      </c>
    </row>
    <row r="873" spans="2:9" x14ac:dyDescent="0.3">
      <c r="I873" s="22"/>
    </row>
    <row r="874" spans="2:9" x14ac:dyDescent="0.3">
      <c r="I874" s="22"/>
    </row>
    <row r="875" spans="2:9" x14ac:dyDescent="0.3">
      <c r="I875" s="22"/>
    </row>
    <row r="876" spans="2:9" ht="15" thickBot="1" x14ac:dyDescent="0.35">
      <c r="I876" s="22"/>
    </row>
    <row r="877" spans="2:9" ht="42" thickBot="1" x14ac:dyDescent="0.35">
      <c r="B877" s="2" t="s">
        <v>2</v>
      </c>
      <c r="C877" s="3" t="s">
        <v>92</v>
      </c>
      <c r="D877" s="64" t="s">
        <v>93</v>
      </c>
      <c r="E877" s="65"/>
      <c r="F877" s="65"/>
      <c r="G877" s="66"/>
      <c r="H877" s="23" t="s">
        <v>250</v>
      </c>
      <c r="I877" s="24" t="s">
        <v>251</v>
      </c>
    </row>
    <row r="878" spans="2:9" ht="15" thickBot="1" x14ac:dyDescent="0.35">
      <c r="B878" s="4" t="s">
        <v>3</v>
      </c>
      <c r="C878" s="3" t="s">
        <v>99</v>
      </c>
      <c r="D878" s="67"/>
      <c r="E878" s="68"/>
      <c r="F878" s="68"/>
      <c r="G878" s="69"/>
      <c r="I878" s="24" t="s">
        <v>251</v>
      </c>
    </row>
    <row r="879" spans="2:9" ht="24.6" thickBot="1" x14ac:dyDescent="0.35">
      <c r="B879" s="5" t="s">
        <v>5</v>
      </c>
      <c r="C879" s="70" t="s">
        <v>6</v>
      </c>
      <c r="D879" s="71"/>
      <c r="E879" s="72"/>
      <c r="F879" s="6" t="s">
        <v>7</v>
      </c>
      <c r="G879" s="7" t="s">
        <v>8</v>
      </c>
      <c r="I879" s="25" t="s">
        <v>252</v>
      </c>
    </row>
    <row r="880" spans="2:9" ht="41.4" thickBot="1" x14ac:dyDescent="0.35">
      <c r="B880" s="2" t="s">
        <v>255</v>
      </c>
      <c r="C880" s="73" t="s">
        <v>389</v>
      </c>
      <c r="D880" s="74"/>
      <c r="E880" s="75"/>
      <c r="F880" s="8" t="s">
        <v>342</v>
      </c>
      <c r="G880" s="9" t="s">
        <v>258</v>
      </c>
      <c r="H880" s="26" t="str">
        <f>IFERROR(VLOOKUP(C878,'[1]piano 20-22'!$D$5:$F$142,3,FALSE),"")</f>
        <v xml:space="preserve">Da dicembre 2021 </v>
      </c>
      <c r="I880" s="27" t="s">
        <v>253</v>
      </c>
    </row>
    <row r="881" spans="2:9" ht="40.799999999999997" x14ac:dyDescent="0.3">
      <c r="B881" s="10" t="s">
        <v>259</v>
      </c>
      <c r="C881" s="76" t="s">
        <v>390</v>
      </c>
      <c r="D881" s="77"/>
      <c r="E881" s="78"/>
      <c r="F881" s="8" t="s">
        <v>284</v>
      </c>
      <c r="G881" s="9" t="s">
        <v>258</v>
      </c>
      <c r="H881" s="26" t="str">
        <f>IFERROR(VLOOKUP(C878,'[1]piano 21-23'!$D$5:$F$142,3,FALSE),"")</f>
        <v xml:space="preserve">Da ottobre 2021 (in corso) </v>
      </c>
      <c r="I881" s="27" t="s">
        <v>253</v>
      </c>
    </row>
    <row r="882" spans="2:9" ht="41.4" thickBot="1" x14ac:dyDescent="0.35">
      <c r="B882" s="11" t="s">
        <v>262</v>
      </c>
      <c r="C882" s="79" t="s">
        <v>390</v>
      </c>
      <c r="D882" s="80"/>
      <c r="E882" s="81"/>
      <c r="F882" s="12" t="s">
        <v>263</v>
      </c>
      <c r="G882" s="13" t="s">
        <v>258</v>
      </c>
      <c r="H882" s="26" t="str">
        <f>IFERROR(VLOOKUP(C878,'[1]piano 22-24'!$D$5:$F$142,3,FALSE),"")</f>
        <v xml:space="preserve">Linee di azione ancora vigenti  </v>
      </c>
      <c r="I882" s="27" t="s">
        <v>253</v>
      </c>
    </row>
    <row r="883" spans="2:9" ht="28.8" x14ac:dyDescent="0.3">
      <c r="B883" s="14" t="s">
        <v>9</v>
      </c>
      <c r="C883" s="15" t="s">
        <v>10</v>
      </c>
      <c r="D883" s="16" t="s">
        <v>11</v>
      </c>
      <c r="E883" s="17" t="s">
        <v>12</v>
      </c>
      <c r="F883" s="54"/>
      <c r="G883" s="55"/>
      <c r="I883" s="24" t="s">
        <v>254</v>
      </c>
    </row>
    <row r="884" spans="2:9" x14ac:dyDescent="0.3">
      <c r="B884" s="18" t="s">
        <v>13</v>
      </c>
      <c r="C884" s="19">
        <v>44927</v>
      </c>
      <c r="D884" s="56" t="s">
        <v>14</v>
      </c>
      <c r="E884" s="58"/>
      <c r="F884" s="60" t="s">
        <v>15</v>
      </c>
      <c r="G884" s="61"/>
      <c r="I884" s="24" t="s">
        <v>254</v>
      </c>
    </row>
    <row r="885" spans="2:9" ht="15" thickBot="1" x14ac:dyDescent="0.35">
      <c r="B885" s="20" t="s">
        <v>16</v>
      </c>
      <c r="C885" s="21">
        <v>45657</v>
      </c>
      <c r="D885" s="57"/>
      <c r="E885" s="59"/>
      <c r="F885" s="62"/>
      <c r="G885" s="63"/>
      <c r="I885" s="24" t="s">
        <v>254</v>
      </c>
    </row>
    <row r="886" spans="2:9" x14ac:dyDescent="0.3">
      <c r="I886" s="22"/>
    </row>
    <row r="887" spans="2:9" x14ac:dyDescent="0.3">
      <c r="I887" s="22"/>
    </row>
    <row r="888" spans="2:9" x14ac:dyDescent="0.3">
      <c r="I888" s="22"/>
    </row>
    <row r="889" spans="2:9" ht="15" thickBot="1" x14ac:dyDescent="0.35">
      <c r="I889" s="22"/>
    </row>
    <row r="890" spans="2:9" ht="42" thickBot="1" x14ac:dyDescent="0.35">
      <c r="B890" s="2" t="s">
        <v>2</v>
      </c>
      <c r="C890" s="3" t="s">
        <v>92</v>
      </c>
      <c r="D890" s="64" t="s">
        <v>93</v>
      </c>
      <c r="E890" s="65"/>
      <c r="F890" s="65"/>
      <c r="G890" s="66"/>
      <c r="H890" s="23" t="s">
        <v>250</v>
      </c>
      <c r="I890" s="24" t="s">
        <v>251</v>
      </c>
    </row>
    <row r="891" spans="2:9" ht="15" thickBot="1" x14ac:dyDescent="0.35">
      <c r="B891" s="4" t="s">
        <v>3</v>
      </c>
      <c r="C891" s="3" t="s">
        <v>100</v>
      </c>
      <c r="D891" s="67"/>
      <c r="E891" s="68"/>
      <c r="F891" s="68"/>
      <c r="G891" s="69"/>
      <c r="I891" s="24" t="s">
        <v>251</v>
      </c>
    </row>
    <row r="892" spans="2:9" ht="24.6" thickBot="1" x14ac:dyDescent="0.35">
      <c r="B892" s="5" t="s">
        <v>5</v>
      </c>
      <c r="C892" s="70" t="s">
        <v>6</v>
      </c>
      <c r="D892" s="71"/>
      <c r="E892" s="72"/>
      <c r="F892" s="6" t="s">
        <v>7</v>
      </c>
      <c r="G892" s="7" t="s">
        <v>8</v>
      </c>
      <c r="I892" s="25" t="s">
        <v>252</v>
      </c>
    </row>
    <row r="893" spans="2:9" ht="41.4" thickBot="1" x14ac:dyDescent="0.35">
      <c r="B893" s="2" t="s">
        <v>255</v>
      </c>
      <c r="C893" s="73" t="s">
        <v>391</v>
      </c>
      <c r="D893" s="74"/>
      <c r="E893" s="75"/>
      <c r="F893" s="8" t="s">
        <v>342</v>
      </c>
      <c r="G893" s="9" t="s">
        <v>258</v>
      </c>
      <c r="H893" s="26" t="str">
        <f>IFERROR(VLOOKUP(C891,'[1]piano 20-22'!$D$5:$F$142,3,FALSE),"")</f>
        <v xml:space="preserve">Da dicembre 2021 </v>
      </c>
      <c r="I893" s="27" t="s">
        <v>253</v>
      </c>
    </row>
    <row r="894" spans="2:9" ht="40.799999999999997" x14ac:dyDescent="0.3">
      <c r="B894" s="10" t="s">
        <v>259</v>
      </c>
      <c r="C894" s="76" t="s">
        <v>392</v>
      </c>
      <c r="D894" s="77"/>
      <c r="E894" s="78"/>
      <c r="F894" s="8" t="s">
        <v>284</v>
      </c>
      <c r="G894" s="9" t="s">
        <v>258</v>
      </c>
      <c r="H894" s="26" t="str">
        <f>IFERROR(VLOOKUP(C891,'[1]piano 21-23'!$D$5:$F$142,3,FALSE),"")</f>
        <v xml:space="preserve">Da ottobre 2021 (in corso) </v>
      </c>
      <c r="I894" s="27" t="s">
        <v>253</v>
      </c>
    </row>
    <row r="895" spans="2:9" ht="41.4" thickBot="1" x14ac:dyDescent="0.35">
      <c r="B895" s="11" t="s">
        <v>262</v>
      </c>
      <c r="C895" s="79" t="s">
        <v>393</v>
      </c>
      <c r="D895" s="80"/>
      <c r="E895" s="81"/>
      <c r="F895" s="12" t="s">
        <v>263</v>
      </c>
      <c r="G895" s="13" t="s">
        <v>258</v>
      </c>
      <c r="H895" s="26" t="str">
        <f>IFERROR(VLOOKUP(C891,'[1]piano 22-24'!$D$5:$F$142,3,FALSE),"")</f>
        <v xml:space="preserve">Linee di azione ancora vigenti  </v>
      </c>
      <c r="I895" s="27" t="s">
        <v>253</v>
      </c>
    </row>
    <row r="896" spans="2:9" ht="28.8" x14ac:dyDescent="0.3">
      <c r="B896" s="14" t="s">
        <v>9</v>
      </c>
      <c r="C896" s="15" t="s">
        <v>10</v>
      </c>
      <c r="D896" s="16" t="s">
        <v>11</v>
      </c>
      <c r="E896" s="17" t="s">
        <v>12</v>
      </c>
      <c r="F896" s="54"/>
      <c r="G896" s="55"/>
      <c r="I896" s="24" t="s">
        <v>254</v>
      </c>
    </row>
    <row r="897" spans="2:9" x14ac:dyDescent="0.3">
      <c r="B897" s="18" t="s">
        <v>13</v>
      </c>
      <c r="C897" s="19">
        <v>44927</v>
      </c>
      <c r="D897" s="56" t="s">
        <v>14</v>
      </c>
      <c r="E897" s="58"/>
      <c r="F897" s="60" t="s">
        <v>15</v>
      </c>
      <c r="G897" s="61"/>
      <c r="I897" s="24" t="s">
        <v>254</v>
      </c>
    </row>
    <row r="898" spans="2:9" ht="15" thickBot="1" x14ac:dyDescent="0.35">
      <c r="B898" s="20" t="s">
        <v>16</v>
      </c>
      <c r="C898" s="21">
        <v>45657</v>
      </c>
      <c r="D898" s="57"/>
      <c r="E898" s="59"/>
      <c r="F898" s="62"/>
      <c r="G898" s="63"/>
      <c r="I898" s="24" t="s">
        <v>254</v>
      </c>
    </row>
    <row r="899" spans="2:9" x14ac:dyDescent="0.3">
      <c r="I899" s="22"/>
    </row>
    <row r="900" spans="2:9" x14ac:dyDescent="0.3">
      <c r="I900" s="22"/>
    </row>
    <row r="901" spans="2:9" x14ac:dyDescent="0.3">
      <c r="I901" s="22"/>
    </row>
    <row r="902" spans="2:9" ht="15" thickBot="1" x14ac:dyDescent="0.35">
      <c r="I902" s="22"/>
    </row>
    <row r="903" spans="2:9" ht="42" thickBot="1" x14ac:dyDescent="0.35">
      <c r="B903" s="2" t="s">
        <v>2</v>
      </c>
      <c r="C903" s="3" t="s">
        <v>92</v>
      </c>
      <c r="D903" s="64" t="s">
        <v>93</v>
      </c>
      <c r="E903" s="65"/>
      <c r="F903" s="65"/>
      <c r="G903" s="66"/>
      <c r="H903" s="23" t="s">
        <v>250</v>
      </c>
      <c r="I903" s="24" t="s">
        <v>251</v>
      </c>
    </row>
    <row r="904" spans="2:9" ht="15" thickBot="1" x14ac:dyDescent="0.35">
      <c r="B904" s="4" t="s">
        <v>3</v>
      </c>
      <c r="C904" s="3" t="s">
        <v>101</v>
      </c>
      <c r="D904" s="67"/>
      <c r="E904" s="68"/>
      <c r="F904" s="68"/>
      <c r="G904" s="69"/>
      <c r="I904" s="24" t="s">
        <v>251</v>
      </c>
    </row>
    <row r="905" spans="2:9" ht="24.6" thickBot="1" x14ac:dyDescent="0.35">
      <c r="B905" s="5" t="s">
        <v>5</v>
      </c>
      <c r="C905" s="70" t="s">
        <v>6</v>
      </c>
      <c r="D905" s="71"/>
      <c r="E905" s="72"/>
      <c r="F905" s="6" t="s">
        <v>7</v>
      </c>
      <c r="G905" s="7" t="s">
        <v>8</v>
      </c>
      <c r="I905" s="25" t="s">
        <v>252</v>
      </c>
    </row>
    <row r="906" spans="2:9" ht="41.4" thickBot="1" x14ac:dyDescent="0.35">
      <c r="B906" s="2" t="s">
        <v>255</v>
      </c>
      <c r="C906" s="73" t="s">
        <v>394</v>
      </c>
      <c r="D906" s="74"/>
      <c r="E906" s="75"/>
      <c r="F906" s="8" t="s">
        <v>258</v>
      </c>
      <c r="G906" s="9" t="s">
        <v>378</v>
      </c>
      <c r="H906" s="26" t="str">
        <f>IFERROR(VLOOKUP(C904,'[1]piano 20-22'!$D$5:$F$142,3,FALSE),"")</f>
        <v xml:space="preserve">Entro dicembre 2021 </v>
      </c>
      <c r="I906" s="27" t="s">
        <v>253</v>
      </c>
    </row>
    <row r="907" spans="2:9" ht="40.799999999999997" x14ac:dyDescent="0.3">
      <c r="B907" s="10" t="s">
        <v>259</v>
      </c>
      <c r="C907" s="76" t="s">
        <v>394</v>
      </c>
      <c r="D907" s="77"/>
      <c r="E907" s="78"/>
      <c r="F907" s="8" t="s">
        <v>395</v>
      </c>
      <c r="G907" s="9" t="s">
        <v>258</v>
      </c>
      <c r="H907" s="26" t="str">
        <f>IFERROR(VLOOKUP(C904,'[1]piano 21-23'!$D$5:$F$142,3,FALSE),"")</f>
        <v xml:space="preserve">●  Entro dicembre 2021 </v>
      </c>
      <c r="I907" s="27" t="s">
        <v>253</v>
      </c>
    </row>
    <row r="908" spans="2:9" ht="41.4" thickBot="1" x14ac:dyDescent="0.35">
      <c r="B908" s="11" t="s">
        <v>262</v>
      </c>
      <c r="C908" s="79" t="s">
        <v>258</v>
      </c>
      <c r="D908" s="80"/>
      <c r="E908" s="81"/>
      <c r="F908" s="12" t="s">
        <v>258</v>
      </c>
      <c r="G908" s="13" t="s">
        <v>258</v>
      </c>
      <c r="H908" s="26" t="str">
        <f>IFERROR(VLOOKUP(C904,'[1]piano 22-24'!$D$5:$F$142,3,FALSE),"")</f>
        <v/>
      </c>
      <c r="I908" s="27" t="s">
        <v>253</v>
      </c>
    </row>
    <row r="909" spans="2:9" ht="28.8" x14ac:dyDescent="0.3">
      <c r="B909" s="14" t="s">
        <v>9</v>
      </c>
      <c r="C909" s="15" t="s">
        <v>10</v>
      </c>
      <c r="D909" s="16" t="s">
        <v>11</v>
      </c>
      <c r="E909" s="17" t="s">
        <v>12</v>
      </c>
      <c r="F909" s="54"/>
      <c r="G909" s="55"/>
      <c r="I909" s="24" t="s">
        <v>254</v>
      </c>
    </row>
    <row r="910" spans="2:9" x14ac:dyDescent="0.3">
      <c r="B910" s="18" t="s">
        <v>13</v>
      </c>
      <c r="C910" s="19">
        <v>44927</v>
      </c>
      <c r="D910" s="56" t="s">
        <v>14</v>
      </c>
      <c r="E910" s="58"/>
      <c r="F910" s="60" t="s">
        <v>15</v>
      </c>
      <c r="G910" s="61"/>
      <c r="I910" s="24" t="s">
        <v>254</v>
      </c>
    </row>
    <row r="911" spans="2:9" ht="15" thickBot="1" x14ac:dyDescent="0.35">
      <c r="B911" s="20" t="s">
        <v>16</v>
      </c>
      <c r="C911" s="21">
        <v>45657</v>
      </c>
      <c r="D911" s="57"/>
      <c r="E911" s="59"/>
      <c r="F911" s="62"/>
      <c r="G911" s="63"/>
      <c r="I911" s="24" t="s">
        <v>254</v>
      </c>
    </row>
    <row r="912" spans="2:9" x14ac:dyDescent="0.3">
      <c r="I912" s="22"/>
    </row>
    <row r="913" spans="2:9" x14ac:dyDescent="0.3">
      <c r="I913" s="22"/>
    </row>
    <row r="914" spans="2:9" x14ac:dyDescent="0.3">
      <c r="I914" s="22"/>
    </row>
    <row r="915" spans="2:9" ht="15" thickBot="1" x14ac:dyDescent="0.35">
      <c r="I915" s="22"/>
    </row>
    <row r="916" spans="2:9" ht="42" thickBot="1" x14ac:dyDescent="0.35">
      <c r="B916" s="2" t="s">
        <v>2</v>
      </c>
      <c r="C916" s="3" t="s">
        <v>92</v>
      </c>
      <c r="D916" s="64" t="s">
        <v>93</v>
      </c>
      <c r="E916" s="65"/>
      <c r="F916" s="65"/>
      <c r="G916" s="66"/>
      <c r="H916" s="23" t="s">
        <v>250</v>
      </c>
      <c r="I916" s="24" t="s">
        <v>251</v>
      </c>
    </row>
    <row r="917" spans="2:9" ht="15" thickBot="1" x14ac:dyDescent="0.35">
      <c r="B917" s="4" t="s">
        <v>3</v>
      </c>
      <c r="C917" s="3" t="s">
        <v>102</v>
      </c>
      <c r="D917" s="67"/>
      <c r="E917" s="68"/>
      <c r="F917" s="68"/>
      <c r="G917" s="69"/>
      <c r="I917" s="24" t="s">
        <v>251</v>
      </c>
    </row>
    <row r="918" spans="2:9" ht="24.6" thickBot="1" x14ac:dyDescent="0.35">
      <c r="B918" s="5" t="s">
        <v>5</v>
      </c>
      <c r="C918" s="70" t="s">
        <v>6</v>
      </c>
      <c r="D918" s="71"/>
      <c r="E918" s="72"/>
      <c r="F918" s="6" t="s">
        <v>7</v>
      </c>
      <c r="G918" s="7" t="s">
        <v>8</v>
      </c>
      <c r="I918" s="25" t="s">
        <v>252</v>
      </c>
    </row>
    <row r="919" spans="2:9" ht="41.4" thickBot="1" x14ac:dyDescent="0.35">
      <c r="B919" s="2" t="s">
        <v>255</v>
      </c>
      <c r="C919" s="73" t="s">
        <v>396</v>
      </c>
      <c r="D919" s="74"/>
      <c r="E919" s="75"/>
      <c r="F919" s="8" t="s">
        <v>258</v>
      </c>
      <c r="G919" s="9" t="s">
        <v>378</v>
      </c>
      <c r="H919" s="26" t="str">
        <f>IFERROR(VLOOKUP(C917,'[1]piano 20-22'!$D$5:$F$142,3,FALSE),"")</f>
        <v xml:space="preserve">Entro dicembre 2021 </v>
      </c>
      <c r="I919" s="27" t="s">
        <v>253</v>
      </c>
    </row>
    <row r="920" spans="2:9" ht="40.799999999999997" x14ac:dyDescent="0.3">
      <c r="B920" s="10" t="s">
        <v>259</v>
      </c>
      <c r="C920" s="76" t="s">
        <v>258</v>
      </c>
      <c r="D920" s="77"/>
      <c r="E920" s="78"/>
      <c r="F920" s="8" t="s">
        <v>258</v>
      </c>
      <c r="G920" s="9" t="s">
        <v>258</v>
      </c>
      <c r="H920" s="26" t="str">
        <f>IFERROR(VLOOKUP(C917,'[1]piano 21-23'!$D$5:$F$142,3,FALSE),"")</f>
        <v/>
      </c>
      <c r="I920" s="27" t="s">
        <v>253</v>
      </c>
    </row>
    <row r="921" spans="2:9" ht="41.4" thickBot="1" x14ac:dyDescent="0.35">
      <c r="B921" s="11" t="s">
        <v>262</v>
      </c>
      <c r="C921" s="79" t="s">
        <v>258</v>
      </c>
      <c r="D921" s="80"/>
      <c r="E921" s="81"/>
      <c r="F921" s="12" t="s">
        <v>258</v>
      </c>
      <c r="G921" s="13" t="s">
        <v>258</v>
      </c>
      <c r="H921" s="26" t="str">
        <f>IFERROR(VLOOKUP(C917,'[1]piano 22-24'!$D$5:$F$142,3,FALSE),"")</f>
        <v/>
      </c>
      <c r="I921" s="27" t="s">
        <v>253</v>
      </c>
    </row>
    <row r="922" spans="2:9" ht="28.8" x14ac:dyDescent="0.3">
      <c r="B922" s="14" t="s">
        <v>9</v>
      </c>
      <c r="C922" s="15" t="s">
        <v>10</v>
      </c>
      <c r="D922" s="16" t="s">
        <v>11</v>
      </c>
      <c r="E922" s="17" t="s">
        <v>12</v>
      </c>
      <c r="F922" s="54"/>
      <c r="G922" s="55"/>
      <c r="I922" s="24" t="s">
        <v>254</v>
      </c>
    </row>
    <row r="923" spans="2:9" x14ac:dyDescent="0.3">
      <c r="B923" s="18" t="s">
        <v>13</v>
      </c>
      <c r="C923" s="19">
        <v>44927</v>
      </c>
      <c r="D923" s="56" t="s">
        <v>14</v>
      </c>
      <c r="E923" s="58"/>
      <c r="F923" s="60" t="s">
        <v>15</v>
      </c>
      <c r="G923" s="61"/>
      <c r="I923" s="24" t="s">
        <v>254</v>
      </c>
    </row>
    <row r="924" spans="2:9" ht="15" thickBot="1" x14ac:dyDescent="0.35">
      <c r="B924" s="20" t="s">
        <v>16</v>
      </c>
      <c r="C924" s="21">
        <v>45657</v>
      </c>
      <c r="D924" s="57"/>
      <c r="E924" s="59"/>
      <c r="F924" s="62"/>
      <c r="G924" s="63"/>
      <c r="I924" s="24" t="s">
        <v>254</v>
      </c>
    </row>
    <row r="925" spans="2:9" x14ac:dyDescent="0.3">
      <c r="I925" s="22"/>
    </row>
    <row r="926" spans="2:9" x14ac:dyDescent="0.3">
      <c r="I926" s="22"/>
    </row>
    <row r="927" spans="2:9" x14ac:dyDescent="0.3">
      <c r="I927" s="22"/>
    </row>
    <row r="928" spans="2:9" ht="15" thickBot="1" x14ac:dyDescent="0.35">
      <c r="I928" s="22"/>
    </row>
    <row r="929" spans="2:9" ht="42" thickBot="1" x14ac:dyDescent="0.35">
      <c r="B929" s="2" t="s">
        <v>2</v>
      </c>
      <c r="C929" s="3" t="s">
        <v>92</v>
      </c>
      <c r="D929" s="64" t="s">
        <v>93</v>
      </c>
      <c r="E929" s="65"/>
      <c r="F929" s="65"/>
      <c r="G929" s="66"/>
      <c r="H929" s="23" t="s">
        <v>250</v>
      </c>
      <c r="I929" s="24" t="s">
        <v>251</v>
      </c>
    </row>
    <row r="930" spans="2:9" ht="15" thickBot="1" x14ac:dyDescent="0.35">
      <c r="B930" s="4" t="s">
        <v>3</v>
      </c>
      <c r="C930" s="3" t="s">
        <v>103</v>
      </c>
      <c r="D930" s="67"/>
      <c r="E930" s="68"/>
      <c r="F930" s="68"/>
      <c r="G930" s="69"/>
      <c r="I930" s="24" t="s">
        <v>251</v>
      </c>
    </row>
    <row r="931" spans="2:9" ht="24.6" thickBot="1" x14ac:dyDescent="0.35">
      <c r="B931" s="5" t="s">
        <v>5</v>
      </c>
      <c r="C931" s="70" t="s">
        <v>6</v>
      </c>
      <c r="D931" s="71"/>
      <c r="E931" s="72"/>
      <c r="F931" s="6" t="s">
        <v>7</v>
      </c>
      <c r="G931" s="7" t="s">
        <v>8</v>
      </c>
      <c r="I931" s="25" t="s">
        <v>252</v>
      </c>
    </row>
    <row r="932" spans="2:9" ht="41.4" thickBot="1" x14ac:dyDescent="0.35">
      <c r="B932" s="2" t="s">
        <v>255</v>
      </c>
      <c r="C932" s="73" t="s">
        <v>258</v>
      </c>
      <c r="D932" s="74"/>
      <c r="E932" s="75"/>
      <c r="F932" s="8" t="s">
        <v>258</v>
      </c>
      <c r="G932" s="9" t="s">
        <v>258</v>
      </c>
      <c r="H932" s="26" t="str">
        <f>IFERROR(VLOOKUP(C930,'[1]piano 20-22'!$D$5:$F$142,3,FALSE),"")</f>
        <v/>
      </c>
      <c r="I932" s="27" t="s">
        <v>253</v>
      </c>
    </row>
    <row r="933" spans="2:9" ht="40.799999999999997" x14ac:dyDescent="0.3">
      <c r="B933" s="10" t="s">
        <v>259</v>
      </c>
      <c r="C933" s="76" t="s">
        <v>397</v>
      </c>
      <c r="D933" s="77"/>
      <c r="E933" s="78"/>
      <c r="F933" s="8" t="s">
        <v>282</v>
      </c>
      <c r="G933" s="9" t="s">
        <v>258</v>
      </c>
      <c r="H933" s="26" t="str">
        <f>IFERROR(VLOOKUP(C930,'[1]piano 21-23'!$D$5:$F$142,3,FALSE),"")</f>
        <v xml:space="preserve">Da gennaio 2022 </v>
      </c>
      <c r="I933" s="27" t="s">
        <v>253</v>
      </c>
    </row>
    <row r="934" spans="2:9" ht="41.4" thickBot="1" x14ac:dyDescent="0.35">
      <c r="B934" s="11" t="s">
        <v>262</v>
      </c>
      <c r="C934" s="79" t="s">
        <v>398</v>
      </c>
      <c r="D934" s="80"/>
      <c r="E934" s="81"/>
      <c r="F934" s="12" t="s">
        <v>263</v>
      </c>
      <c r="G934" s="13" t="s">
        <v>258</v>
      </c>
      <c r="H934" s="26" t="str">
        <f>IFERROR(VLOOKUP(C930,'[1]piano 22-24'!$D$5:$F$142,3,FALSE),"")</f>
        <v xml:space="preserve">Linee di azione ancora vigenti  </v>
      </c>
      <c r="I934" s="27" t="s">
        <v>253</v>
      </c>
    </row>
    <row r="935" spans="2:9" ht="28.8" x14ac:dyDescent="0.3">
      <c r="B935" s="14" t="s">
        <v>9</v>
      </c>
      <c r="C935" s="15" t="s">
        <v>10</v>
      </c>
      <c r="D935" s="16" t="s">
        <v>11</v>
      </c>
      <c r="E935" s="17" t="s">
        <v>12</v>
      </c>
      <c r="F935" s="54"/>
      <c r="G935" s="55"/>
      <c r="I935" s="24" t="s">
        <v>254</v>
      </c>
    </row>
    <row r="936" spans="2:9" x14ac:dyDescent="0.3">
      <c r="B936" s="18" t="s">
        <v>13</v>
      </c>
      <c r="C936" s="19">
        <v>44927</v>
      </c>
      <c r="D936" s="56" t="s">
        <v>14</v>
      </c>
      <c r="E936" s="58"/>
      <c r="F936" s="60" t="s">
        <v>15</v>
      </c>
      <c r="G936" s="61"/>
      <c r="I936" s="24" t="s">
        <v>254</v>
      </c>
    </row>
    <row r="937" spans="2:9" ht="15" thickBot="1" x14ac:dyDescent="0.35">
      <c r="B937" s="20" t="s">
        <v>16</v>
      </c>
      <c r="C937" s="21">
        <v>45657</v>
      </c>
      <c r="D937" s="57"/>
      <c r="E937" s="59"/>
      <c r="F937" s="62"/>
      <c r="G937" s="63"/>
      <c r="I937" s="24" t="s">
        <v>254</v>
      </c>
    </row>
    <row r="938" spans="2:9" x14ac:dyDescent="0.3">
      <c r="I938" s="22"/>
    </row>
    <row r="939" spans="2:9" x14ac:dyDescent="0.3">
      <c r="I939" s="22"/>
    </row>
    <row r="940" spans="2:9" x14ac:dyDescent="0.3">
      <c r="I940" s="22"/>
    </row>
    <row r="941" spans="2:9" ht="15" thickBot="1" x14ac:dyDescent="0.35">
      <c r="I941" s="22"/>
    </row>
    <row r="942" spans="2:9" ht="42" thickBot="1" x14ac:dyDescent="0.35">
      <c r="B942" s="2" t="s">
        <v>2</v>
      </c>
      <c r="C942" s="3" t="s">
        <v>92</v>
      </c>
      <c r="D942" s="64" t="s">
        <v>93</v>
      </c>
      <c r="E942" s="65"/>
      <c r="F942" s="65"/>
      <c r="G942" s="66"/>
      <c r="H942" s="23" t="s">
        <v>250</v>
      </c>
      <c r="I942" s="24" t="s">
        <v>251</v>
      </c>
    </row>
    <row r="943" spans="2:9" ht="15" thickBot="1" x14ac:dyDescent="0.35">
      <c r="B943" s="4" t="s">
        <v>3</v>
      </c>
      <c r="C943" s="3" t="s">
        <v>104</v>
      </c>
      <c r="D943" s="67"/>
      <c r="E943" s="68"/>
      <c r="F943" s="68"/>
      <c r="G943" s="69"/>
      <c r="I943" s="24" t="s">
        <v>251</v>
      </c>
    </row>
    <row r="944" spans="2:9" ht="24.6" thickBot="1" x14ac:dyDescent="0.35">
      <c r="B944" s="5" t="s">
        <v>5</v>
      </c>
      <c r="C944" s="70" t="s">
        <v>6</v>
      </c>
      <c r="D944" s="71"/>
      <c r="E944" s="72"/>
      <c r="F944" s="6" t="s">
        <v>7</v>
      </c>
      <c r="G944" s="7" t="s">
        <v>8</v>
      </c>
      <c r="I944" s="25" t="s">
        <v>252</v>
      </c>
    </row>
    <row r="945" spans="2:9" ht="41.4" thickBot="1" x14ac:dyDescent="0.35">
      <c r="B945" s="2" t="s">
        <v>255</v>
      </c>
      <c r="C945" s="73" t="s">
        <v>258</v>
      </c>
      <c r="D945" s="74"/>
      <c r="E945" s="75"/>
      <c r="F945" s="8" t="s">
        <v>258</v>
      </c>
      <c r="G945" s="9" t="s">
        <v>258</v>
      </c>
      <c r="H945" s="26" t="str">
        <f>IFERROR(VLOOKUP(C943,'[1]piano 20-22'!$D$5:$F$142,3,FALSE),"")</f>
        <v/>
      </c>
      <c r="I945" s="27" t="s">
        <v>253</v>
      </c>
    </row>
    <row r="946" spans="2:9" ht="40.799999999999997" x14ac:dyDescent="0.3">
      <c r="B946" s="10" t="s">
        <v>259</v>
      </c>
      <c r="C946" s="76" t="s">
        <v>399</v>
      </c>
      <c r="D946" s="77"/>
      <c r="E946" s="78"/>
      <c r="F946" s="8" t="s">
        <v>258</v>
      </c>
      <c r="G946" s="9" t="s">
        <v>289</v>
      </c>
      <c r="H946" s="26" t="str">
        <f>IFERROR(VLOOKUP(C943,'[1]piano 21-23'!$D$5:$F$142,3,FALSE),"")</f>
        <v xml:space="preserve">Entro dicembre 2023 </v>
      </c>
      <c r="I946" s="27" t="s">
        <v>253</v>
      </c>
    </row>
    <row r="947" spans="2:9" ht="41.4" thickBot="1" x14ac:dyDescent="0.35">
      <c r="B947" s="11" t="s">
        <v>262</v>
      </c>
      <c r="C947" s="79" t="s">
        <v>399</v>
      </c>
      <c r="D947" s="80"/>
      <c r="E947" s="81"/>
      <c r="F947" s="12" t="s">
        <v>258</v>
      </c>
      <c r="G947" s="13" t="s">
        <v>289</v>
      </c>
      <c r="H947" s="26" t="str">
        <f>IFERROR(VLOOKUP(C943,'[1]piano 22-24'!$D$5:$F$142,3,FALSE),"")</f>
        <v xml:space="preserve">Entro dicembre 2023 </v>
      </c>
      <c r="I947" s="27" t="s">
        <v>253</v>
      </c>
    </row>
    <row r="948" spans="2:9" ht="28.8" x14ac:dyDescent="0.3">
      <c r="B948" s="14" t="s">
        <v>9</v>
      </c>
      <c r="C948" s="15" t="s">
        <v>10</v>
      </c>
      <c r="D948" s="16" t="s">
        <v>11</v>
      </c>
      <c r="E948" s="17" t="s">
        <v>12</v>
      </c>
      <c r="F948" s="54"/>
      <c r="G948" s="55"/>
      <c r="I948" s="24" t="s">
        <v>254</v>
      </c>
    </row>
    <row r="949" spans="2:9" x14ac:dyDescent="0.3">
      <c r="B949" s="18" t="s">
        <v>13</v>
      </c>
      <c r="C949" s="19">
        <v>44927</v>
      </c>
      <c r="D949" s="56" t="s">
        <v>14</v>
      </c>
      <c r="E949" s="58"/>
      <c r="F949" s="60" t="s">
        <v>15</v>
      </c>
      <c r="G949" s="61"/>
      <c r="I949" s="24" t="s">
        <v>254</v>
      </c>
    </row>
    <row r="950" spans="2:9" ht="15" thickBot="1" x14ac:dyDescent="0.35">
      <c r="B950" s="20" t="s">
        <v>16</v>
      </c>
      <c r="C950" s="21">
        <v>45657</v>
      </c>
      <c r="D950" s="57"/>
      <c r="E950" s="59"/>
      <c r="F950" s="62"/>
      <c r="G950" s="63"/>
      <c r="I950" s="24" t="s">
        <v>254</v>
      </c>
    </row>
    <row r="951" spans="2:9" x14ac:dyDescent="0.3">
      <c r="I951" s="22"/>
    </row>
    <row r="952" spans="2:9" x14ac:dyDescent="0.3">
      <c r="I952" s="22"/>
    </row>
    <row r="953" spans="2:9" x14ac:dyDescent="0.3">
      <c r="I953" s="22"/>
    </row>
    <row r="954" spans="2:9" ht="15" thickBot="1" x14ac:dyDescent="0.35">
      <c r="I954" s="22"/>
    </row>
    <row r="955" spans="2:9" ht="42" thickBot="1" x14ac:dyDescent="0.35">
      <c r="B955" s="2" t="s">
        <v>2</v>
      </c>
      <c r="C955" s="3" t="s">
        <v>92</v>
      </c>
      <c r="D955" s="64" t="s">
        <v>93</v>
      </c>
      <c r="E955" s="65"/>
      <c r="F955" s="65"/>
      <c r="G955" s="66"/>
      <c r="H955" s="23" t="s">
        <v>250</v>
      </c>
      <c r="I955" s="24" t="s">
        <v>251</v>
      </c>
    </row>
    <row r="956" spans="2:9" ht="15" thickBot="1" x14ac:dyDescent="0.35">
      <c r="B956" s="4" t="s">
        <v>3</v>
      </c>
      <c r="C956" s="3" t="s">
        <v>105</v>
      </c>
      <c r="D956" s="67"/>
      <c r="E956" s="68"/>
      <c r="F956" s="68"/>
      <c r="G956" s="69"/>
      <c r="I956" s="24" t="s">
        <v>251</v>
      </c>
    </row>
    <row r="957" spans="2:9" ht="24.6" thickBot="1" x14ac:dyDescent="0.35">
      <c r="B957" s="5" t="s">
        <v>5</v>
      </c>
      <c r="C957" s="70" t="s">
        <v>6</v>
      </c>
      <c r="D957" s="71"/>
      <c r="E957" s="72"/>
      <c r="F957" s="6" t="s">
        <v>7</v>
      </c>
      <c r="G957" s="7" t="s">
        <v>8</v>
      </c>
      <c r="I957" s="25" t="s">
        <v>252</v>
      </c>
    </row>
    <row r="958" spans="2:9" ht="41.4" thickBot="1" x14ac:dyDescent="0.35">
      <c r="B958" s="2" t="s">
        <v>255</v>
      </c>
      <c r="C958" s="73" t="s">
        <v>258</v>
      </c>
      <c r="D958" s="74"/>
      <c r="E958" s="75"/>
      <c r="F958" s="8" t="s">
        <v>258</v>
      </c>
      <c r="G958" s="9" t="s">
        <v>258</v>
      </c>
      <c r="H958" s="26" t="str">
        <f>IFERROR(VLOOKUP(C956,'[1]piano 20-22'!$D$5:$F$142,3,FALSE),"")</f>
        <v/>
      </c>
      <c r="I958" s="27" t="s">
        <v>253</v>
      </c>
    </row>
    <row r="959" spans="2:9" ht="40.799999999999997" x14ac:dyDescent="0.3">
      <c r="B959" s="10" t="s">
        <v>259</v>
      </c>
      <c r="C959" s="76" t="s">
        <v>258</v>
      </c>
      <c r="D959" s="77"/>
      <c r="E959" s="78"/>
      <c r="F959" s="8" t="s">
        <v>258</v>
      </c>
      <c r="G959" s="9" t="s">
        <v>258</v>
      </c>
      <c r="H959" s="26" t="str">
        <f>IFERROR(VLOOKUP(C956,'[1]piano 21-23'!$D$5:$F$142,3,FALSE),"")</f>
        <v/>
      </c>
      <c r="I959" s="27" t="s">
        <v>253</v>
      </c>
    </row>
    <row r="960" spans="2:9" ht="41.4" thickBot="1" x14ac:dyDescent="0.35">
      <c r="B960" s="11" t="s">
        <v>262</v>
      </c>
      <c r="C960" s="79" t="s">
        <v>399</v>
      </c>
      <c r="D960" s="80"/>
      <c r="E960" s="81"/>
      <c r="F960" s="12" t="s">
        <v>258</v>
      </c>
      <c r="G960" s="13" t="s">
        <v>323</v>
      </c>
      <c r="H960" s="26" t="str">
        <f>IFERROR(VLOOKUP(C956,'[1]piano 22-24'!$D$5:$F$142,3,FALSE),"")</f>
        <v xml:space="preserve">Entro dicembre 2024 </v>
      </c>
      <c r="I960" s="27" t="s">
        <v>253</v>
      </c>
    </row>
    <row r="961" spans="2:9" ht="28.8" x14ac:dyDescent="0.3">
      <c r="B961" s="14" t="s">
        <v>9</v>
      </c>
      <c r="C961" s="15" t="s">
        <v>10</v>
      </c>
      <c r="D961" s="16" t="s">
        <v>11</v>
      </c>
      <c r="E961" s="17" t="s">
        <v>12</v>
      </c>
      <c r="F961" s="54"/>
      <c r="G961" s="55"/>
      <c r="I961" s="24" t="s">
        <v>254</v>
      </c>
    </row>
    <row r="962" spans="2:9" x14ac:dyDescent="0.3">
      <c r="B962" s="18" t="s">
        <v>13</v>
      </c>
      <c r="C962" s="19">
        <v>44927</v>
      </c>
      <c r="D962" s="56" t="s">
        <v>14</v>
      </c>
      <c r="E962" s="58"/>
      <c r="F962" s="60" t="s">
        <v>15</v>
      </c>
      <c r="G962" s="61"/>
      <c r="I962" s="24" t="s">
        <v>254</v>
      </c>
    </row>
    <row r="963" spans="2:9" ht="15" thickBot="1" x14ac:dyDescent="0.35">
      <c r="B963" s="20" t="s">
        <v>16</v>
      </c>
      <c r="C963" s="21">
        <v>45657</v>
      </c>
      <c r="D963" s="57"/>
      <c r="E963" s="59"/>
      <c r="F963" s="62"/>
      <c r="G963" s="63"/>
      <c r="I963" s="24" t="s">
        <v>254</v>
      </c>
    </row>
    <row r="964" spans="2:9" x14ac:dyDescent="0.3">
      <c r="I964" s="22"/>
    </row>
    <row r="965" spans="2:9" x14ac:dyDescent="0.3">
      <c r="I965" s="22"/>
    </row>
    <row r="966" spans="2:9" x14ac:dyDescent="0.3">
      <c r="I966" s="22"/>
    </row>
    <row r="967" spans="2:9" ht="15" thickBot="1" x14ac:dyDescent="0.35">
      <c r="I967" s="22"/>
    </row>
    <row r="968" spans="2:9" ht="42" thickBot="1" x14ac:dyDescent="0.35">
      <c r="B968" s="2" t="s">
        <v>2</v>
      </c>
      <c r="C968" s="3" t="s">
        <v>106</v>
      </c>
      <c r="D968" s="64" t="s">
        <v>107</v>
      </c>
      <c r="E968" s="65"/>
      <c r="F968" s="65"/>
      <c r="G968" s="66"/>
      <c r="H968" s="23" t="s">
        <v>250</v>
      </c>
      <c r="I968" s="24" t="s">
        <v>251</v>
      </c>
    </row>
    <row r="969" spans="2:9" ht="15" thickBot="1" x14ac:dyDescent="0.35">
      <c r="B969" s="4" t="s">
        <v>3</v>
      </c>
      <c r="C969" s="3" t="s">
        <v>108</v>
      </c>
      <c r="D969" s="67"/>
      <c r="E969" s="68"/>
      <c r="F969" s="68"/>
      <c r="G969" s="69"/>
      <c r="I969" s="24" t="s">
        <v>251</v>
      </c>
    </row>
    <row r="970" spans="2:9" ht="24.6" thickBot="1" x14ac:dyDescent="0.35">
      <c r="B970" s="5" t="s">
        <v>5</v>
      </c>
      <c r="C970" s="70" t="s">
        <v>6</v>
      </c>
      <c r="D970" s="71"/>
      <c r="E970" s="72"/>
      <c r="F970" s="6" t="s">
        <v>7</v>
      </c>
      <c r="G970" s="7" t="s">
        <v>8</v>
      </c>
      <c r="I970" s="25" t="s">
        <v>252</v>
      </c>
    </row>
    <row r="971" spans="2:9" ht="41.4" thickBot="1" x14ac:dyDescent="0.35">
      <c r="B971" s="2" t="s">
        <v>255</v>
      </c>
      <c r="C971" s="73" t="s">
        <v>400</v>
      </c>
      <c r="D971" s="74"/>
      <c r="E971" s="75"/>
      <c r="F971" s="8" t="s">
        <v>257</v>
      </c>
      <c r="G971" s="9" t="s">
        <v>258</v>
      </c>
      <c r="H971" s="26" t="str">
        <f>IFERROR(VLOOKUP(C969,'[1]piano 20-22'!$D$5:$F$142,3,FALSE),"")</f>
        <v xml:space="preserve">Da settembre 2020 </v>
      </c>
      <c r="I971" s="27" t="s">
        <v>253</v>
      </c>
    </row>
    <row r="972" spans="2:9" ht="40.799999999999997" x14ac:dyDescent="0.3">
      <c r="B972" s="10" t="s">
        <v>259</v>
      </c>
      <c r="C972" s="76" t="s">
        <v>258</v>
      </c>
      <c r="D972" s="77"/>
      <c r="E972" s="78"/>
      <c r="F972" s="8" t="s">
        <v>258</v>
      </c>
      <c r="G972" s="9" t="s">
        <v>258</v>
      </c>
      <c r="H972" s="26" t="str">
        <f>IFERROR(VLOOKUP(C969,'[1]piano 21-23'!$D$5:$F$142,3,FALSE),"")</f>
        <v/>
      </c>
      <c r="I972" s="27" t="s">
        <v>253</v>
      </c>
    </row>
    <row r="973" spans="2:9" ht="41.4" thickBot="1" x14ac:dyDescent="0.35">
      <c r="B973" s="11" t="s">
        <v>262</v>
      </c>
      <c r="C973" s="79" t="s">
        <v>258</v>
      </c>
      <c r="D973" s="80"/>
      <c r="E973" s="81"/>
      <c r="F973" s="12" t="s">
        <v>258</v>
      </c>
      <c r="G973" s="13" t="s">
        <v>258</v>
      </c>
      <c r="H973" s="26" t="str">
        <f>IFERROR(VLOOKUP(C969,'[1]piano 22-24'!$D$5:$F$142,3,FALSE),"")</f>
        <v/>
      </c>
      <c r="I973" s="27" t="s">
        <v>253</v>
      </c>
    </row>
    <row r="974" spans="2:9" ht="28.8" x14ac:dyDescent="0.3">
      <c r="B974" s="14" t="s">
        <v>9</v>
      </c>
      <c r="C974" s="15" t="s">
        <v>10</v>
      </c>
      <c r="D974" s="16" t="s">
        <v>11</v>
      </c>
      <c r="E974" s="17" t="s">
        <v>12</v>
      </c>
      <c r="F974" s="54"/>
      <c r="G974" s="55"/>
      <c r="I974" s="24" t="s">
        <v>254</v>
      </c>
    </row>
    <row r="975" spans="2:9" x14ac:dyDescent="0.3">
      <c r="B975" s="18" t="s">
        <v>13</v>
      </c>
      <c r="C975" s="19">
        <v>44927</v>
      </c>
      <c r="D975" s="56" t="s">
        <v>14</v>
      </c>
      <c r="E975" s="58"/>
      <c r="F975" s="60" t="s">
        <v>15</v>
      </c>
      <c r="G975" s="61"/>
      <c r="I975" s="24" t="s">
        <v>254</v>
      </c>
    </row>
    <row r="976" spans="2:9" ht="15" thickBot="1" x14ac:dyDescent="0.35">
      <c r="B976" s="20" t="s">
        <v>16</v>
      </c>
      <c r="C976" s="21">
        <v>45657</v>
      </c>
      <c r="D976" s="57"/>
      <c r="E976" s="59"/>
      <c r="F976" s="62"/>
      <c r="G976" s="63"/>
      <c r="I976" s="24" t="s">
        <v>254</v>
      </c>
    </row>
    <row r="977" spans="2:9" x14ac:dyDescent="0.3">
      <c r="I977" s="22"/>
    </row>
    <row r="978" spans="2:9" x14ac:dyDescent="0.3">
      <c r="I978" s="22"/>
    </row>
    <row r="979" spans="2:9" x14ac:dyDescent="0.3">
      <c r="I979" s="22"/>
    </row>
    <row r="980" spans="2:9" ht="15" thickBot="1" x14ac:dyDescent="0.35">
      <c r="I980" s="22"/>
    </row>
    <row r="981" spans="2:9" ht="42" thickBot="1" x14ac:dyDescent="0.35">
      <c r="B981" s="2" t="s">
        <v>2</v>
      </c>
      <c r="C981" s="3" t="s">
        <v>106</v>
      </c>
      <c r="D981" s="64" t="s">
        <v>107</v>
      </c>
      <c r="E981" s="65"/>
      <c r="F981" s="65"/>
      <c r="G981" s="66"/>
      <c r="H981" s="23" t="s">
        <v>250</v>
      </c>
      <c r="I981" s="24" t="s">
        <v>251</v>
      </c>
    </row>
    <row r="982" spans="2:9" ht="15" thickBot="1" x14ac:dyDescent="0.35">
      <c r="B982" s="4" t="s">
        <v>3</v>
      </c>
      <c r="C982" s="3" t="s">
        <v>109</v>
      </c>
      <c r="D982" s="67"/>
      <c r="E982" s="68"/>
      <c r="F982" s="68"/>
      <c r="G982" s="69"/>
      <c r="I982" s="24" t="s">
        <v>251</v>
      </c>
    </row>
    <row r="983" spans="2:9" ht="24.6" thickBot="1" x14ac:dyDescent="0.35">
      <c r="B983" s="5" t="s">
        <v>5</v>
      </c>
      <c r="C983" s="70" t="s">
        <v>6</v>
      </c>
      <c r="D983" s="71"/>
      <c r="E983" s="72"/>
      <c r="F983" s="6" t="s">
        <v>7</v>
      </c>
      <c r="G983" s="7" t="s">
        <v>8</v>
      </c>
      <c r="I983" s="25" t="s">
        <v>252</v>
      </c>
    </row>
    <row r="984" spans="2:9" ht="41.4" thickBot="1" x14ac:dyDescent="0.35">
      <c r="B984" s="2" t="s">
        <v>255</v>
      </c>
      <c r="C984" s="73" t="s">
        <v>401</v>
      </c>
      <c r="D984" s="74"/>
      <c r="E984" s="75"/>
      <c r="F984" s="8" t="s">
        <v>333</v>
      </c>
      <c r="G984" s="9" t="s">
        <v>258</v>
      </c>
      <c r="H984" s="26" t="str">
        <f>IFERROR(VLOOKUP(C982,'[1]piano 20-22'!$D$5:$F$142,3,FALSE),"")</f>
        <v xml:space="preserve">Da gennaio 2021 </v>
      </c>
      <c r="I984" s="27" t="s">
        <v>253</v>
      </c>
    </row>
    <row r="985" spans="2:9" ht="40.799999999999997" x14ac:dyDescent="0.3">
      <c r="B985" s="10" t="s">
        <v>259</v>
      </c>
      <c r="C985" s="76" t="s">
        <v>258</v>
      </c>
      <c r="D985" s="77"/>
      <c r="E985" s="78"/>
      <c r="F985" s="8" t="s">
        <v>258</v>
      </c>
      <c r="G985" s="9" t="s">
        <v>258</v>
      </c>
      <c r="H985" s="26" t="str">
        <f>IFERROR(VLOOKUP(C982,'[1]piano 21-23'!$D$5:$F$142,3,FALSE),"")</f>
        <v/>
      </c>
      <c r="I985" s="27" t="s">
        <v>253</v>
      </c>
    </row>
    <row r="986" spans="2:9" ht="41.4" thickBot="1" x14ac:dyDescent="0.35">
      <c r="B986" s="11" t="s">
        <v>262</v>
      </c>
      <c r="C986" s="79" t="s">
        <v>258</v>
      </c>
      <c r="D986" s="80"/>
      <c r="E986" s="81"/>
      <c r="F986" s="12" t="s">
        <v>258</v>
      </c>
      <c r="G986" s="13" t="s">
        <v>258</v>
      </c>
      <c r="H986" s="26" t="str">
        <f>IFERROR(VLOOKUP(C982,'[1]piano 22-24'!$D$5:$F$142,3,FALSE),"")</f>
        <v/>
      </c>
      <c r="I986" s="27" t="s">
        <v>253</v>
      </c>
    </row>
    <row r="987" spans="2:9" ht="28.8" x14ac:dyDescent="0.3">
      <c r="B987" s="14" t="s">
        <v>9</v>
      </c>
      <c r="C987" s="15" t="s">
        <v>10</v>
      </c>
      <c r="D987" s="16" t="s">
        <v>11</v>
      </c>
      <c r="E987" s="17" t="s">
        <v>12</v>
      </c>
      <c r="F987" s="54"/>
      <c r="G987" s="55"/>
      <c r="I987" s="24" t="s">
        <v>254</v>
      </c>
    </row>
    <row r="988" spans="2:9" x14ac:dyDescent="0.3">
      <c r="B988" s="18" t="s">
        <v>13</v>
      </c>
      <c r="C988" s="19">
        <v>44927</v>
      </c>
      <c r="D988" s="56" t="s">
        <v>14</v>
      </c>
      <c r="E988" s="58"/>
      <c r="F988" s="60" t="s">
        <v>15</v>
      </c>
      <c r="G988" s="61"/>
      <c r="I988" s="24" t="s">
        <v>254</v>
      </c>
    </row>
    <row r="989" spans="2:9" ht="15" thickBot="1" x14ac:dyDescent="0.35">
      <c r="B989" s="20" t="s">
        <v>16</v>
      </c>
      <c r="C989" s="21">
        <v>45657</v>
      </c>
      <c r="D989" s="57"/>
      <c r="E989" s="59"/>
      <c r="F989" s="62"/>
      <c r="G989" s="63"/>
      <c r="I989" s="24" t="s">
        <v>254</v>
      </c>
    </row>
    <row r="990" spans="2:9" x14ac:dyDescent="0.3">
      <c r="I990" s="22"/>
    </row>
    <row r="991" spans="2:9" x14ac:dyDescent="0.3">
      <c r="I991" s="22"/>
    </row>
    <row r="992" spans="2:9" x14ac:dyDescent="0.3">
      <c r="I992" s="22"/>
    </row>
    <row r="993" spans="2:9" ht="15" thickBot="1" x14ac:dyDescent="0.35">
      <c r="I993" s="22"/>
    </row>
    <row r="994" spans="2:9" ht="42" thickBot="1" x14ac:dyDescent="0.35">
      <c r="B994" s="2" t="s">
        <v>2</v>
      </c>
      <c r="C994" s="3" t="s">
        <v>106</v>
      </c>
      <c r="D994" s="64" t="s">
        <v>107</v>
      </c>
      <c r="E994" s="65"/>
      <c r="F994" s="65"/>
      <c r="G994" s="66"/>
      <c r="H994" s="23" t="s">
        <v>250</v>
      </c>
      <c r="I994" s="24" t="s">
        <v>251</v>
      </c>
    </row>
    <row r="995" spans="2:9" ht="15" thickBot="1" x14ac:dyDescent="0.35">
      <c r="B995" s="4" t="s">
        <v>3</v>
      </c>
      <c r="C995" s="3" t="s">
        <v>110</v>
      </c>
      <c r="D995" s="67"/>
      <c r="E995" s="68"/>
      <c r="F995" s="68"/>
      <c r="G995" s="69"/>
      <c r="I995" s="24" t="s">
        <v>251</v>
      </c>
    </row>
    <row r="996" spans="2:9" ht="24.6" thickBot="1" x14ac:dyDescent="0.35">
      <c r="B996" s="5" t="s">
        <v>5</v>
      </c>
      <c r="C996" s="70" t="s">
        <v>6</v>
      </c>
      <c r="D996" s="71"/>
      <c r="E996" s="72"/>
      <c r="F996" s="6" t="s">
        <v>7</v>
      </c>
      <c r="G996" s="7" t="s">
        <v>8</v>
      </c>
      <c r="I996" s="25" t="s">
        <v>252</v>
      </c>
    </row>
    <row r="997" spans="2:9" ht="41.4" thickBot="1" x14ac:dyDescent="0.35">
      <c r="B997" s="2" t="s">
        <v>255</v>
      </c>
      <c r="C997" s="73" t="s">
        <v>402</v>
      </c>
      <c r="D997" s="74"/>
      <c r="E997" s="75"/>
      <c r="F997" s="8" t="s">
        <v>403</v>
      </c>
      <c r="G997" s="9" t="s">
        <v>258</v>
      </c>
      <c r="H997" s="26" t="str">
        <f>IFERROR(VLOOKUP(C995,'[1]piano 20-22'!$D$5:$F$142,3,FALSE),"")</f>
        <v xml:space="preserve">Da marzo 2021 </v>
      </c>
      <c r="I997" s="27" t="s">
        <v>253</v>
      </c>
    </row>
    <row r="998" spans="2:9" ht="40.799999999999997" x14ac:dyDescent="0.3">
      <c r="B998" s="10" t="s">
        <v>259</v>
      </c>
      <c r="C998" s="76" t="s">
        <v>404</v>
      </c>
      <c r="D998" s="77"/>
      <c r="E998" s="78"/>
      <c r="F998" s="8" t="s">
        <v>405</v>
      </c>
      <c r="G998" s="9" t="s">
        <v>258</v>
      </c>
      <c r="H998" s="26" t="str">
        <f>IFERROR(VLOOKUP(C995,'[1]piano 21-23'!$D$5:$F$142,3,FALSE),"")</f>
        <v xml:space="preserve">Da febbraio 2022 </v>
      </c>
      <c r="I998" s="27" t="s">
        <v>253</v>
      </c>
    </row>
    <row r="999" spans="2:9" ht="41.4" thickBot="1" x14ac:dyDescent="0.35">
      <c r="B999" s="11" t="s">
        <v>262</v>
      </c>
      <c r="C999" s="79" t="s">
        <v>258</v>
      </c>
      <c r="D999" s="80"/>
      <c r="E999" s="81"/>
      <c r="F999" s="12" t="s">
        <v>258</v>
      </c>
      <c r="G999" s="13" t="s">
        <v>258</v>
      </c>
      <c r="H999" s="26" t="str">
        <f>IFERROR(VLOOKUP(C995,'[1]piano 22-24'!$D$5:$F$142,3,FALSE),"")</f>
        <v/>
      </c>
      <c r="I999" s="27" t="s">
        <v>253</v>
      </c>
    </row>
    <row r="1000" spans="2:9" ht="28.8" x14ac:dyDescent="0.3">
      <c r="B1000" s="14" t="s">
        <v>9</v>
      </c>
      <c r="C1000" s="15" t="s">
        <v>10</v>
      </c>
      <c r="D1000" s="16" t="s">
        <v>11</v>
      </c>
      <c r="E1000" s="17" t="s">
        <v>12</v>
      </c>
      <c r="F1000" s="54"/>
      <c r="G1000" s="55"/>
      <c r="I1000" s="24" t="s">
        <v>254</v>
      </c>
    </row>
    <row r="1001" spans="2:9" x14ac:dyDescent="0.3">
      <c r="B1001" s="18" t="s">
        <v>13</v>
      </c>
      <c r="C1001" s="19">
        <v>44927</v>
      </c>
      <c r="D1001" s="56" t="s">
        <v>14</v>
      </c>
      <c r="E1001" s="58"/>
      <c r="F1001" s="60" t="s">
        <v>15</v>
      </c>
      <c r="G1001" s="61"/>
      <c r="I1001" s="24" t="s">
        <v>254</v>
      </c>
    </row>
    <row r="1002" spans="2:9" ht="15" thickBot="1" x14ac:dyDescent="0.35">
      <c r="B1002" s="20" t="s">
        <v>16</v>
      </c>
      <c r="C1002" s="21">
        <v>45657</v>
      </c>
      <c r="D1002" s="57"/>
      <c r="E1002" s="59"/>
      <c r="F1002" s="62"/>
      <c r="G1002" s="63"/>
      <c r="I1002" s="24" t="s">
        <v>254</v>
      </c>
    </row>
    <row r="1003" spans="2:9" x14ac:dyDescent="0.3">
      <c r="I1003" s="22"/>
    </row>
    <row r="1004" spans="2:9" x14ac:dyDescent="0.3">
      <c r="I1004" s="22"/>
    </row>
    <row r="1005" spans="2:9" x14ac:dyDescent="0.3">
      <c r="I1005" s="22"/>
    </row>
    <row r="1006" spans="2:9" ht="15" thickBot="1" x14ac:dyDescent="0.35">
      <c r="I1006" s="22"/>
    </row>
    <row r="1007" spans="2:9" ht="42" thickBot="1" x14ac:dyDescent="0.35">
      <c r="B1007" s="2" t="s">
        <v>2</v>
      </c>
      <c r="C1007" s="3" t="s">
        <v>106</v>
      </c>
      <c r="D1007" s="64" t="s">
        <v>107</v>
      </c>
      <c r="E1007" s="65"/>
      <c r="F1007" s="65"/>
      <c r="G1007" s="66"/>
      <c r="H1007" s="23" t="s">
        <v>250</v>
      </c>
      <c r="I1007" s="24" t="s">
        <v>251</v>
      </c>
    </row>
    <row r="1008" spans="2:9" ht="15" thickBot="1" x14ac:dyDescent="0.35">
      <c r="B1008" s="4" t="s">
        <v>3</v>
      </c>
      <c r="C1008" s="3" t="s">
        <v>111</v>
      </c>
      <c r="D1008" s="67"/>
      <c r="E1008" s="68"/>
      <c r="F1008" s="68"/>
      <c r="G1008" s="69"/>
      <c r="I1008" s="24" t="s">
        <v>251</v>
      </c>
    </row>
    <row r="1009" spans="2:9" ht="24.6" thickBot="1" x14ac:dyDescent="0.35">
      <c r="B1009" s="5" t="s">
        <v>5</v>
      </c>
      <c r="C1009" s="70" t="s">
        <v>6</v>
      </c>
      <c r="D1009" s="71"/>
      <c r="E1009" s="72"/>
      <c r="F1009" s="6" t="s">
        <v>7</v>
      </c>
      <c r="G1009" s="7" t="s">
        <v>8</v>
      </c>
      <c r="I1009" s="25" t="s">
        <v>252</v>
      </c>
    </row>
    <row r="1010" spans="2:9" ht="41.4" thickBot="1" x14ac:dyDescent="0.35">
      <c r="B1010" s="2" t="s">
        <v>255</v>
      </c>
      <c r="C1010" s="73" t="s">
        <v>406</v>
      </c>
      <c r="D1010" s="74"/>
      <c r="E1010" s="75"/>
      <c r="F1010" s="8" t="s">
        <v>407</v>
      </c>
      <c r="G1010" s="9" t="s">
        <v>258</v>
      </c>
      <c r="H1010" s="26" t="str">
        <f>IFERROR(VLOOKUP(C1008,'[1]piano 20-22'!$D$5:$F$142,3,FALSE),"")</f>
        <v xml:space="preserve">Da giugno 2021 </v>
      </c>
      <c r="I1010" s="27" t="s">
        <v>253</v>
      </c>
    </row>
    <row r="1011" spans="2:9" ht="40.799999999999997" x14ac:dyDescent="0.3">
      <c r="B1011" s="10" t="s">
        <v>259</v>
      </c>
      <c r="C1011" s="76" t="s">
        <v>258</v>
      </c>
      <c r="D1011" s="77"/>
      <c r="E1011" s="78"/>
      <c r="F1011" s="8" t="s">
        <v>258</v>
      </c>
      <c r="G1011" s="9" t="s">
        <v>258</v>
      </c>
      <c r="H1011" s="26" t="str">
        <f>IFERROR(VLOOKUP(C1008,'[1]piano 21-23'!$D$5:$F$142,3,FALSE),"")</f>
        <v/>
      </c>
      <c r="I1011" s="27" t="s">
        <v>253</v>
      </c>
    </row>
    <row r="1012" spans="2:9" ht="41.4" thickBot="1" x14ac:dyDescent="0.35">
      <c r="B1012" s="11" t="s">
        <v>262</v>
      </c>
      <c r="C1012" s="79" t="s">
        <v>258</v>
      </c>
      <c r="D1012" s="80"/>
      <c r="E1012" s="81"/>
      <c r="F1012" s="12" t="s">
        <v>258</v>
      </c>
      <c r="G1012" s="13" t="s">
        <v>258</v>
      </c>
      <c r="H1012" s="26" t="str">
        <f>IFERROR(VLOOKUP(C1008,'[1]piano 22-24'!$D$5:$F$142,3,FALSE),"")</f>
        <v/>
      </c>
      <c r="I1012" s="27" t="s">
        <v>253</v>
      </c>
    </row>
    <row r="1013" spans="2:9" ht="28.8" x14ac:dyDescent="0.3">
      <c r="B1013" s="14" t="s">
        <v>9</v>
      </c>
      <c r="C1013" s="15" t="s">
        <v>10</v>
      </c>
      <c r="D1013" s="16" t="s">
        <v>11</v>
      </c>
      <c r="E1013" s="17" t="s">
        <v>12</v>
      </c>
      <c r="F1013" s="54"/>
      <c r="G1013" s="55"/>
      <c r="I1013" s="24" t="s">
        <v>254</v>
      </c>
    </row>
    <row r="1014" spans="2:9" x14ac:dyDescent="0.3">
      <c r="B1014" s="18" t="s">
        <v>13</v>
      </c>
      <c r="C1014" s="19">
        <v>44927</v>
      </c>
      <c r="D1014" s="56" t="s">
        <v>14</v>
      </c>
      <c r="E1014" s="58"/>
      <c r="F1014" s="60" t="s">
        <v>15</v>
      </c>
      <c r="G1014" s="61"/>
      <c r="I1014" s="24" t="s">
        <v>254</v>
      </c>
    </row>
    <row r="1015" spans="2:9" ht="15" thickBot="1" x14ac:dyDescent="0.35">
      <c r="B1015" s="20" t="s">
        <v>16</v>
      </c>
      <c r="C1015" s="21">
        <v>45657</v>
      </c>
      <c r="D1015" s="57"/>
      <c r="E1015" s="59"/>
      <c r="F1015" s="62"/>
      <c r="G1015" s="63"/>
      <c r="I1015" s="24" t="s">
        <v>254</v>
      </c>
    </row>
    <row r="1016" spans="2:9" x14ac:dyDescent="0.3">
      <c r="I1016" s="22"/>
    </row>
    <row r="1017" spans="2:9" x14ac:dyDescent="0.3">
      <c r="I1017" s="22"/>
    </row>
    <row r="1018" spans="2:9" x14ac:dyDescent="0.3">
      <c r="I1018" s="22"/>
    </row>
    <row r="1019" spans="2:9" ht="15" thickBot="1" x14ac:dyDescent="0.35">
      <c r="I1019" s="22"/>
    </row>
    <row r="1020" spans="2:9" ht="42" thickBot="1" x14ac:dyDescent="0.35">
      <c r="B1020" s="2" t="s">
        <v>2</v>
      </c>
      <c r="C1020" s="3" t="s">
        <v>106</v>
      </c>
      <c r="D1020" s="64" t="s">
        <v>107</v>
      </c>
      <c r="E1020" s="65"/>
      <c r="F1020" s="65"/>
      <c r="G1020" s="66"/>
      <c r="H1020" s="23" t="s">
        <v>250</v>
      </c>
      <c r="I1020" s="24" t="s">
        <v>251</v>
      </c>
    </row>
    <row r="1021" spans="2:9" ht="15" thickBot="1" x14ac:dyDescent="0.35">
      <c r="B1021" s="4" t="s">
        <v>3</v>
      </c>
      <c r="C1021" s="3" t="s">
        <v>112</v>
      </c>
      <c r="D1021" s="67"/>
      <c r="E1021" s="68"/>
      <c r="F1021" s="68"/>
      <c r="G1021" s="69"/>
      <c r="I1021" s="24" t="s">
        <v>251</v>
      </c>
    </row>
    <row r="1022" spans="2:9" ht="24.6" thickBot="1" x14ac:dyDescent="0.35">
      <c r="B1022" s="5" t="s">
        <v>5</v>
      </c>
      <c r="C1022" s="70" t="s">
        <v>6</v>
      </c>
      <c r="D1022" s="71"/>
      <c r="E1022" s="72"/>
      <c r="F1022" s="6" t="s">
        <v>7</v>
      </c>
      <c r="G1022" s="7" t="s">
        <v>8</v>
      </c>
      <c r="I1022" s="25" t="s">
        <v>252</v>
      </c>
    </row>
    <row r="1023" spans="2:9" ht="41.4" thickBot="1" x14ac:dyDescent="0.35">
      <c r="B1023" s="2" t="s">
        <v>255</v>
      </c>
      <c r="C1023" s="73" t="s">
        <v>258</v>
      </c>
      <c r="D1023" s="74"/>
      <c r="E1023" s="75"/>
      <c r="F1023" s="8" t="s">
        <v>258</v>
      </c>
      <c r="G1023" s="9" t="s">
        <v>258</v>
      </c>
      <c r="H1023" s="26" t="str">
        <f>IFERROR(VLOOKUP(C1021,'[1]piano 20-22'!$D$5:$F$142,3,FALSE),"")</f>
        <v/>
      </c>
      <c r="I1023" s="27" t="s">
        <v>253</v>
      </c>
    </row>
    <row r="1024" spans="2:9" ht="40.799999999999997" x14ac:dyDescent="0.3">
      <c r="B1024" s="10" t="s">
        <v>259</v>
      </c>
      <c r="C1024" s="76" t="s">
        <v>408</v>
      </c>
      <c r="D1024" s="77"/>
      <c r="E1024" s="78"/>
      <c r="F1024" s="8" t="s">
        <v>258</v>
      </c>
      <c r="G1024" s="9" t="s">
        <v>289</v>
      </c>
      <c r="H1024" s="26" t="str">
        <f>IFERROR(VLOOKUP(C1021,'[1]piano 21-23'!$D$5:$F$142,3,FALSE),"")</f>
        <v xml:space="preserve">Entro dicembre 2023 </v>
      </c>
      <c r="I1024" s="27" t="s">
        <v>253</v>
      </c>
    </row>
    <row r="1025" spans="2:9" ht="41.4" thickBot="1" x14ac:dyDescent="0.35">
      <c r="B1025" s="11" t="s">
        <v>262</v>
      </c>
      <c r="C1025" s="79" t="s">
        <v>408</v>
      </c>
      <c r="D1025" s="80"/>
      <c r="E1025" s="81"/>
      <c r="F1025" s="12" t="s">
        <v>258</v>
      </c>
      <c r="G1025" s="13" t="s">
        <v>289</v>
      </c>
      <c r="H1025" s="26" t="str">
        <f>IFERROR(VLOOKUP(C1021,'[1]piano 22-24'!$D$5:$F$142,3,FALSE),"")</f>
        <v xml:space="preserve">Entro dicembre 2023 </v>
      </c>
      <c r="I1025" s="27" t="s">
        <v>253</v>
      </c>
    </row>
    <row r="1026" spans="2:9" ht="28.8" x14ac:dyDescent="0.3">
      <c r="B1026" s="14" t="s">
        <v>9</v>
      </c>
      <c r="C1026" s="15" t="s">
        <v>10</v>
      </c>
      <c r="D1026" s="16" t="s">
        <v>11</v>
      </c>
      <c r="E1026" s="17" t="s">
        <v>12</v>
      </c>
      <c r="F1026" s="54"/>
      <c r="G1026" s="55"/>
      <c r="I1026" s="24" t="s">
        <v>254</v>
      </c>
    </row>
    <row r="1027" spans="2:9" x14ac:dyDescent="0.3">
      <c r="B1027" s="18" t="s">
        <v>13</v>
      </c>
      <c r="C1027" s="19">
        <v>44927</v>
      </c>
      <c r="D1027" s="56" t="s">
        <v>14</v>
      </c>
      <c r="E1027" s="58"/>
      <c r="F1027" s="60" t="s">
        <v>15</v>
      </c>
      <c r="G1027" s="61"/>
      <c r="I1027" s="24" t="s">
        <v>254</v>
      </c>
    </row>
    <row r="1028" spans="2:9" ht="15" thickBot="1" x14ac:dyDescent="0.35">
      <c r="B1028" s="20" t="s">
        <v>16</v>
      </c>
      <c r="C1028" s="21">
        <v>45657</v>
      </c>
      <c r="D1028" s="57"/>
      <c r="E1028" s="59"/>
      <c r="F1028" s="62"/>
      <c r="G1028" s="63"/>
      <c r="I1028" s="24" t="s">
        <v>254</v>
      </c>
    </row>
    <row r="1029" spans="2:9" x14ac:dyDescent="0.3">
      <c r="I1029" s="22"/>
    </row>
    <row r="1030" spans="2:9" x14ac:dyDescent="0.3">
      <c r="I1030" s="22"/>
    </row>
    <row r="1031" spans="2:9" x14ac:dyDescent="0.3">
      <c r="I1031" s="22"/>
    </row>
    <row r="1032" spans="2:9" ht="15" thickBot="1" x14ac:dyDescent="0.35">
      <c r="I1032" s="22"/>
    </row>
    <row r="1033" spans="2:9" ht="42" thickBot="1" x14ac:dyDescent="0.35">
      <c r="B1033" s="2" t="s">
        <v>2</v>
      </c>
      <c r="C1033" s="3" t="s">
        <v>106</v>
      </c>
      <c r="D1033" s="64" t="s">
        <v>107</v>
      </c>
      <c r="E1033" s="65"/>
      <c r="F1033" s="65"/>
      <c r="G1033" s="66"/>
      <c r="H1033" s="23" t="s">
        <v>250</v>
      </c>
      <c r="I1033" s="24" t="s">
        <v>251</v>
      </c>
    </row>
    <row r="1034" spans="2:9" ht="15" thickBot="1" x14ac:dyDescent="0.35">
      <c r="B1034" s="4" t="s">
        <v>3</v>
      </c>
      <c r="C1034" s="3" t="s">
        <v>113</v>
      </c>
      <c r="D1034" s="67"/>
      <c r="E1034" s="68"/>
      <c r="F1034" s="68"/>
      <c r="G1034" s="69"/>
      <c r="I1034" s="24" t="s">
        <v>251</v>
      </c>
    </row>
    <row r="1035" spans="2:9" ht="24.6" thickBot="1" x14ac:dyDescent="0.35">
      <c r="B1035" s="5" t="s">
        <v>5</v>
      </c>
      <c r="C1035" s="70" t="s">
        <v>6</v>
      </c>
      <c r="D1035" s="71"/>
      <c r="E1035" s="72"/>
      <c r="F1035" s="6" t="s">
        <v>7</v>
      </c>
      <c r="G1035" s="7" t="s">
        <v>8</v>
      </c>
      <c r="I1035" s="25" t="s">
        <v>252</v>
      </c>
    </row>
    <row r="1036" spans="2:9" ht="41.4" thickBot="1" x14ac:dyDescent="0.35">
      <c r="B1036" s="2" t="s">
        <v>255</v>
      </c>
      <c r="C1036" s="73" t="s">
        <v>258</v>
      </c>
      <c r="D1036" s="74"/>
      <c r="E1036" s="75"/>
      <c r="F1036" s="8" t="s">
        <v>258</v>
      </c>
      <c r="G1036" s="9" t="s">
        <v>258</v>
      </c>
      <c r="H1036" s="26" t="str">
        <f>IFERROR(VLOOKUP(C1034,'[1]piano 20-22'!$D$5:$F$142,3,FALSE),"")</f>
        <v/>
      </c>
      <c r="I1036" s="27" t="s">
        <v>253</v>
      </c>
    </row>
    <row r="1037" spans="2:9" ht="40.799999999999997" x14ac:dyDescent="0.3">
      <c r="B1037" s="10" t="s">
        <v>259</v>
      </c>
      <c r="C1037" s="76" t="s">
        <v>409</v>
      </c>
      <c r="D1037" s="77"/>
      <c r="E1037" s="78"/>
      <c r="F1037" s="8" t="s">
        <v>258</v>
      </c>
      <c r="G1037" s="9" t="s">
        <v>289</v>
      </c>
      <c r="H1037" s="26" t="str">
        <f>IFERROR(VLOOKUP(C1034,'[1]piano 21-23'!$D$5:$F$142,3,FALSE),"")</f>
        <v xml:space="preserve">Entro dicembre 2023 </v>
      </c>
      <c r="I1037" s="27" t="s">
        <v>253</v>
      </c>
    </row>
    <row r="1038" spans="2:9" ht="41.4" thickBot="1" x14ac:dyDescent="0.35">
      <c r="B1038" s="11" t="s">
        <v>262</v>
      </c>
      <c r="C1038" s="79" t="s">
        <v>258</v>
      </c>
      <c r="D1038" s="80"/>
      <c r="E1038" s="81"/>
      <c r="F1038" s="12" t="s">
        <v>258</v>
      </c>
      <c r="G1038" s="13" t="s">
        <v>258</v>
      </c>
      <c r="H1038" s="26" t="str">
        <f>IFERROR(VLOOKUP(C1034,'[1]piano 22-24'!$D$5:$F$142,3,FALSE),"")</f>
        <v/>
      </c>
      <c r="I1038" s="27" t="s">
        <v>253</v>
      </c>
    </row>
    <row r="1039" spans="2:9" ht="28.8" x14ac:dyDescent="0.3">
      <c r="B1039" s="14" t="s">
        <v>9</v>
      </c>
      <c r="C1039" s="15" t="s">
        <v>10</v>
      </c>
      <c r="D1039" s="16" t="s">
        <v>11</v>
      </c>
      <c r="E1039" s="17" t="s">
        <v>12</v>
      </c>
      <c r="F1039" s="54"/>
      <c r="G1039" s="55"/>
      <c r="I1039" s="24" t="s">
        <v>254</v>
      </c>
    </row>
    <row r="1040" spans="2:9" x14ac:dyDescent="0.3">
      <c r="B1040" s="18" t="s">
        <v>13</v>
      </c>
      <c r="C1040" s="19">
        <v>44927</v>
      </c>
      <c r="D1040" s="56" t="s">
        <v>14</v>
      </c>
      <c r="E1040" s="58"/>
      <c r="F1040" s="60" t="s">
        <v>15</v>
      </c>
      <c r="G1040" s="61"/>
      <c r="I1040" s="24" t="s">
        <v>254</v>
      </c>
    </row>
    <row r="1041" spans="2:9" ht="15" thickBot="1" x14ac:dyDescent="0.35">
      <c r="B1041" s="20" t="s">
        <v>16</v>
      </c>
      <c r="C1041" s="21">
        <v>45657</v>
      </c>
      <c r="D1041" s="57"/>
      <c r="E1041" s="59"/>
      <c r="F1041" s="62"/>
      <c r="G1041" s="63"/>
      <c r="I1041" s="24" t="s">
        <v>254</v>
      </c>
    </row>
    <row r="1042" spans="2:9" x14ac:dyDescent="0.3">
      <c r="I1042" s="22"/>
    </row>
    <row r="1043" spans="2:9" x14ac:dyDescent="0.3">
      <c r="I1043" s="22"/>
    </row>
    <row r="1044" spans="2:9" x14ac:dyDescent="0.3">
      <c r="I1044" s="22"/>
    </row>
    <row r="1045" spans="2:9" ht="15" thickBot="1" x14ac:dyDescent="0.35">
      <c r="I1045" s="22"/>
    </row>
    <row r="1046" spans="2:9" ht="42" thickBot="1" x14ac:dyDescent="0.35">
      <c r="B1046" s="2" t="s">
        <v>2</v>
      </c>
      <c r="C1046" s="3" t="s">
        <v>106</v>
      </c>
      <c r="D1046" s="64" t="s">
        <v>107</v>
      </c>
      <c r="E1046" s="65"/>
      <c r="F1046" s="65"/>
      <c r="G1046" s="66"/>
      <c r="H1046" s="23" t="s">
        <v>250</v>
      </c>
      <c r="I1046" s="24" t="s">
        <v>251</v>
      </c>
    </row>
    <row r="1047" spans="2:9" ht="15" thickBot="1" x14ac:dyDescent="0.35">
      <c r="B1047" s="4" t="s">
        <v>3</v>
      </c>
      <c r="C1047" s="3" t="s">
        <v>114</v>
      </c>
      <c r="D1047" s="67"/>
      <c r="E1047" s="68"/>
      <c r="F1047" s="68"/>
      <c r="G1047" s="69"/>
      <c r="I1047" s="24" t="s">
        <v>251</v>
      </c>
    </row>
    <row r="1048" spans="2:9" ht="24.6" thickBot="1" x14ac:dyDescent="0.35">
      <c r="B1048" s="5" t="s">
        <v>5</v>
      </c>
      <c r="C1048" s="70" t="s">
        <v>6</v>
      </c>
      <c r="D1048" s="71"/>
      <c r="E1048" s="72"/>
      <c r="F1048" s="6" t="s">
        <v>7</v>
      </c>
      <c r="G1048" s="7" t="s">
        <v>8</v>
      </c>
      <c r="I1048" s="25" t="s">
        <v>252</v>
      </c>
    </row>
    <row r="1049" spans="2:9" ht="41.4" thickBot="1" x14ac:dyDescent="0.35">
      <c r="B1049" s="2" t="s">
        <v>255</v>
      </c>
      <c r="C1049" s="73" t="s">
        <v>258</v>
      </c>
      <c r="D1049" s="74"/>
      <c r="E1049" s="75"/>
      <c r="F1049" s="8" t="s">
        <v>258</v>
      </c>
      <c r="G1049" s="9" t="s">
        <v>258</v>
      </c>
      <c r="H1049" s="26" t="str">
        <f>IFERROR(VLOOKUP(C1047,'[1]piano 20-22'!$D$5:$F$142,3,FALSE),"")</f>
        <v/>
      </c>
      <c r="I1049" s="27" t="s">
        <v>253</v>
      </c>
    </row>
    <row r="1050" spans="2:9" ht="40.799999999999997" x14ac:dyDescent="0.3">
      <c r="B1050" s="10" t="s">
        <v>259</v>
      </c>
      <c r="C1050" s="76" t="s">
        <v>258</v>
      </c>
      <c r="D1050" s="77"/>
      <c r="E1050" s="78"/>
      <c r="F1050" s="8" t="s">
        <v>258</v>
      </c>
      <c r="G1050" s="9" t="s">
        <v>258</v>
      </c>
      <c r="H1050" s="26" t="str">
        <f>IFERROR(VLOOKUP(C1047,'[1]piano 21-23'!$D$5:$F$142,3,FALSE),"")</f>
        <v/>
      </c>
      <c r="I1050" s="27" t="s">
        <v>253</v>
      </c>
    </row>
    <row r="1051" spans="2:9" ht="41.4" thickBot="1" x14ac:dyDescent="0.35">
      <c r="B1051" s="11" t="s">
        <v>262</v>
      </c>
      <c r="C1051" s="79" t="s">
        <v>408</v>
      </c>
      <c r="D1051" s="80"/>
      <c r="E1051" s="81"/>
      <c r="F1051" s="12" t="s">
        <v>258</v>
      </c>
      <c r="G1051" s="13" t="s">
        <v>323</v>
      </c>
      <c r="H1051" s="26" t="str">
        <f>IFERROR(VLOOKUP(C1047,'[1]piano 22-24'!$D$5:$F$142,3,FALSE),"")</f>
        <v xml:space="preserve">Entro dicembre 2024 </v>
      </c>
      <c r="I1051" s="27" t="s">
        <v>253</v>
      </c>
    </row>
    <row r="1052" spans="2:9" ht="28.8" x14ac:dyDescent="0.3">
      <c r="B1052" s="14" t="s">
        <v>9</v>
      </c>
      <c r="C1052" s="15" t="s">
        <v>10</v>
      </c>
      <c r="D1052" s="16" t="s">
        <v>11</v>
      </c>
      <c r="E1052" s="17" t="s">
        <v>12</v>
      </c>
      <c r="F1052" s="54"/>
      <c r="G1052" s="55"/>
      <c r="I1052" s="24" t="s">
        <v>254</v>
      </c>
    </row>
    <row r="1053" spans="2:9" x14ac:dyDescent="0.3">
      <c r="B1053" s="18" t="s">
        <v>13</v>
      </c>
      <c r="C1053" s="19">
        <v>44927</v>
      </c>
      <c r="D1053" s="56" t="s">
        <v>14</v>
      </c>
      <c r="E1053" s="58"/>
      <c r="F1053" s="60" t="s">
        <v>15</v>
      </c>
      <c r="G1053" s="61"/>
      <c r="I1053" s="24" t="s">
        <v>254</v>
      </c>
    </row>
    <row r="1054" spans="2:9" ht="15" thickBot="1" x14ac:dyDescent="0.35">
      <c r="B1054" s="20" t="s">
        <v>16</v>
      </c>
      <c r="C1054" s="21">
        <v>45657</v>
      </c>
      <c r="D1054" s="57"/>
      <c r="E1054" s="59"/>
      <c r="F1054" s="62"/>
      <c r="G1054" s="63"/>
      <c r="I1054" s="24" t="s">
        <v>254</v>
      </c>
    </row>
    <row r="1055" spans="2:9" x14ac:dyDescent="0.3">
      <c r="I1055" s="22"/>
    </row>
    <row r="1056" spans="2:9" x14ac:dyDescent="0.3">
      <c r="I1056" s="22"/>
    </row>
    <row r="1057" spans="2:9" x14ac:dyDescent="0.3">
      <c r="I1057" s="22"/>
    </row>
    <row r="1058" spans="2:9" ht="15" thickBot="1" x14ac:dyDescent="0.35">
      <c r="I1058" s="22"/>
    </row>
    <row r="1059" spans="2:9" ht="42" thickBot="1" x14ac:dyDescent="0.35">
      <c r="B1059" s="2" t="s">
        <v>2</v>
      </c>
      <c r="C1059" s="3" t="s">
        <v>115</v>
      </c>
      <c r="D1059" s="64" t="s">
        <v>116</v>
      </c>
      <c r="E1059" s="65"/>
      <c r="F1059" s="65"/>
      <c r="G1059" s="66"/>
      <c r="H1059" s="23" t="s">
        <v>250</v>
      </c>
      <c r="I1059" s="24" t="s">
        <v>251</v>
      </c>
    </row>
    <row r="1060" spans="2:9" ht="15" thickBot="1" x14ac:dyDescent="0.35">
      <c r="B1060" s="4" t="s">
        <v>3</v>
      </c>
      <c r="C1060" s="3" t="s">
        <v>117</v>
      </c>
      <c r="D1060" s="67"/>
      <c r="E1060" s="68"/>
      <c r="F1060" s="68"/>
      <c r="G1060" s="69"/>
      <c r="I1060" s="24" t="s">
        <v>251</v>
      </c>
    </row>
    <row r="1061" spans="2:9" ht="24.6" thickBot="1" x14ac:dyDescent="0.35">
      <c r="B1061" s="5" t="s">
        <v>5</v>
      </c>
      <c r="C1061" s="70" t="s">
        <v>6</v>
      </c>
      <c r="D1061" s="71"/>
      <c r="E1061" s="72"/>
      <c r="F1061" s="6" t="s">
        <v>7</v>
      </c>
      <c r="G1061" s="7" t="s">
        <v>8</v>
      </c>
      <c r="I1061" s="25" t="s">
        <v>252</v>
      </c>
    </row>
    <row r="1062" spans="2:9" ht="41.4" thickBot="1" x14ac:dyDescent="0.35">
      <c r="B1062" s="2" t="s">
        <v>255</v>
      </c>
      <c r="C1062" s="73" t="s">
        <v>410</v>
      </c>
      <c r="D1062" s="74"/>
      <c r="E1062" s="75"/>
      <c r="F1062" s="8" t="s">
        <v>257</v>
      </c>
      <c r="G1062" s="9" t="s">
        <v>258</v>
      </c>
      <c r="H1062" s="26" t="str">
        <f>IFERROR(VLOOKUP(C1060,'[1]piano 20-22'!$D$5:$F$142,3,FALSE),"")</f>
        <v xml:space="preserve">Da settembre 2020 </v>
      </c>
      <c r="I1062" s="27" t="s">
        <v>253</v>
      </c>
    </row>
    <row r="1063" spans="2:9" ht="40.799999999999997" x14ac:dyDescent="0.3">
      <c r="B1063" s="10" t="s">
        <v>259</v>
      </c>
      <c r="C1063" s="76" t="s">
        <v>258</v>
      </c>
      <c r="D1063" s="77"/>
      <c r="E1063" s="78"/>
      <c r="F1063" s="8" t="s">
        <v>258</v>
      </c>
      <c r="G1063" s="9" t="s">
        <v>258</v>
      </c>
      <c r="H1063" s="26" t="str">
        <f>IFERROR(VLOOKUP(C1060,'[1]piano 21-23'!$D$5:$F$142,3,FALSE),"")</f>
        <v/>
      </c>
      <c r="I1063" s="27" t="s">
        <v>253</v>
      </c>
    </row>
    <row r="1064" spans="2:9" ht="41.4" thickBot="1" x14ac:dyDescent="0.35">
      <c r="B1064" s="11" t="s">
        <v>262</v>
      </c>
      <c r="C1064" s="79" t="s">
        <v>258</v>
      </c>
      <c r="D1064" s="80"/>
      <c r="E1064" s="81"/>
      <c r="F1064" s="12" t="s">
        <v>258</v>
      </c>
      <c r="G1064" s="13" t="s">
        <v>258</v>
      </c>
      <c r="H1064" s="26" t="str">
        <f>IFERROR(VLOOKUP(C1060,'[1]piano 22-24'!$D$5:$F$142,3,FALSE),"")</f>
        <v/>
      </c>
      <c r="I1064" s="27" t="s">
        <v>253</v>
      </c>
    </row>
    <row r="1065" spans="2:9" ht="28.8" x14ac:dyDescent="0.3">
      <c r="B1065" s="14" t="s">
        <v>9</v>
      </c>
      <c r="C1065" s="15" t="s">
        <v>10</v>
      </c>
      <c r="D1065" s="16" t="s">
        <v>11</v>
      </c>
      <c r="E1065" s="17" t="s">
        <v>12</v>
      </c>
      <c r="F1065" s="54"/>
      <c r="G1065" s="55"/>
      <c r="I1065" s="24" t="s">
        <v>254</v>
      </c>
    </row>
    <row r="1066" spans="2:9" x14ac:dyDescent="0.3">
      <c r="B1066" s="18" t="s">
        <v>13</v>
      </c>
      <c r="C1066" s="19">
        <v>44927</v>
      </c>
      <c r="D1066" s="56" t="s">
        <v>14</v>
      </c>
      <c r="E1066" s="58"/>
      <c r="F1066" s="60" t="s">
        <v>15</v>
      </c>
      <c r="G1066" s="61"/>
      <c r="I1066" s="24" t="s">
        <v>254</v>
      </c>
    </row>
    <row r="1067" spans="2:9" ht="15" thickBot="1" x14ac:dyDescent="0.35">
      <c r="B1067" s="20" t="s">
        <v>16</v>
      </c>
      <c r="C1067" s="21">
        <v>45657</v>
      </c>
      <c r="D1067" s="57"/>
      <c r="E1067" s="59"/>
      <c r="F1067" s="62"/>
      <c r="G1067" s="63"/>
      <c r="I1067" s="24" t="s">
        <v>254</v>
      </c>
    </row>
    <row r="1068" spans="2:9" x14ac:dyDescent="0.3">
      <c r="I1068" s="22"/>
    </row>
    <row r="1069" spans="2:9" x14ac:dyDescent="0.3">
      <c r="I1069" s="22"/>
    </row>
    <row r="1070" spans="2:9" x14ac:dyDescent="0.3">
      <c r="I1070" s="22"/>
    </row>
    <row r="1071" spans="2:9" ht="15" thickBot="1" x14ac:dyDescent="0.35">
      <c r="I1071" s="22"/>
    </row>
    <row r="1072" spans="2:9" ht="42" thickBot="1" x14ac:dyDescent="0.35">
      <c r="B1072" s="2" t="s">
        <v>2</v>
      </c>
      <c r="C1072" s="3" t="s">
        <v>115</v>
      </c>
      <c r="D1072" s="64" t="s">
        <v>116</v>
      </c>
      <c r="E1072" s="65"/>
      <c r="F1072" s="65"/>
      <c r="G1072" s="66"/>
      <c r="H1072" s="23" t="s">
        <v>250</v>
      </c>
      <c r="I1072" s="24" t="s">
        <v>251</v>
      </c>
    </row>
    <row r="1073" spans="2:9" ht="15" thickBot="1" x14ac:dyDescent="0.35">
      <c r="B1073" s="4" t="s">
        <v>3</v>
      </c>
      <c r="C1073" s="3" t="s">
        <v>118</v>
      </c>
      <c r="D1073" s="67"/>
      <c r="E1073" s="68"/>
      <c r="F1073" s="68"/>
      <c r="G1073" s="69"/>
      <c r="I1073" s="24" t="s">
        <v>251</v>
      </c>
    </row>
    <row r="1074" spans="2:9" ht="24.6" thickBot="1" x14ac:dyDescent="0.35">
      <c r="B1074" s="5" t="s">
        <v>5</v>
      </c>
      <c r="C1074" s="70" t="s">
        <v>6</v>
      </c>
      <c r="D1074" s="71"/>
      <c r="E1074" s="72"/>
      <c r="F1074" s="6" t="s">
        <v>7</v>
      </c>
      <c r="G1074" s="7" t="s">
        <v>8</v>
      </c>
      <c r="I1074" s="25" t="s">
        <v>252</v>
      </c>
    </row>
    <row r="1075" spans="2:9" ht="41.4" thickBot="1" x14ac:dyDescent="0.35">
      <c r="B1075" s="2" t="s">
        <v>255</v>
      </c>
      <c r="C1075" s="73" t="s">
        <v>411</v>
      </c>
      <c r="D1075" s="74"/>
      <c r="E1075" s="75"/>
      <c r="F1075" s="8" t="s">
        <v>257</v>
      </c>
      <c r="G1075" s="9" t="s">
        <v>258</v>
      </c>
      <c r="H1075" s="26" t="str">
        <f>IFERROR(VLOOKUP(C1073,'[1]piano 20-22'!$D$5:$F$142,3,FALSE),"")</f>
        <v xml:space="preserve">Da settembre 2020 </v>
      </c>
      <c r="I1075" s="27" t="s">
        <v>253</v>
      </c>
    </row>
    <row r="1076" spans="2:9" ht="40.799999999999997" x14ac:dyDescent="0.3">
      <c r="B1076" s="10" t="s">
        <v>259</v>
      </c>
      <c r="C1076" s="76" t="s">
        <v>258</v>
      </c>
      <c r="D1076" s="77"/>
      <c r="E1076" s="78"/>
      <c r="F1076" s="8" t="s">
        <v>258</v>
      </c>
      <c r="G1076" s="9" t="s">
        <v>258</v>
      </c>
      <c r="H1076" s="26" t="str">
        <f>IFERROR(VLOOKUP(C1073,'[1]piano 21-23'!$D$5:$F$142,3,FALSE),"")</f>
        <v/>
      </c>
      <c r="I1076" s="27" t="s">
        <v>253</v>
      </c>
    </row>
    <row r="1077" spans="2:9" ht="41.4" thickBot="1" x14ac:dyDescent="0.35">
      <c r="B1077" s="11" t="s">
        <v>262</v>
      </c>
      <c r="C1077" s="79" t="s">
        <v>258</v>
      </c>
      <c r="D1077" s="80"/>
      <c r="E1077" s="81"/>
      <c r="F1077" s="12" t="s">
        <v>258</v>
      </c>
      <c r="G1077" s="13" t="s">
        <v>258</v>
      </c>
      <c r="H1077" s="26" t="str">
        <f>IFERROR(VLOOKUP(C1073,'[1]piano 22-24'!$D$5:$F$142,3,FALSE),"")</f>
        <v/>
      </c>
      <c r="I1077" s="27" t="s">
        <v>253</v>
      </c>
    </row>
    <row r="1078" spans="2:9" ht="28.8" x14ac:dyDescent="0.3">
      <c r="B1078" s="14" t="s">
        <v>9</v>
      </c>
      <c r="C1078" s="15" t="s">
        <v>10</v>
      </c>
      <c r="D1078" s="16" t="s">
        <v>11</v>
      </c>
      <c r="E1078" s="17" t="s">
        <v>12</v>
      </c>
      <c r="F1078" s="54"/>
      <c r="G1078" s="55"/>
      <c r="I1078" s="24" t="s">
        <v>254</v>
      </c>
    </row>
    <row r="1079" spans="2:9" x14ac:dyDescent="0.3">
      <c r="B1079" s="18" t="s">
        <v>13</v>
      </c>
      <c r="C1079" s="19">
        <v>44927</v>
      </c>
      <c r="D1079" s="56" t="s">
        <v>14</v>
      </c>
      <c r="E1079" s="58"/>
      <c r="F1079" s="60" t="s">
        <v>15</v>
      </c>
      <c r="G1079" s="61"/>
      <c r="I1079" s="24" t="s">
        <v>254</v>
      </c>
    </row>
    <row r="1080" spans="2:9" ht="15" thickBot="1" x14ac:dyDescent="0.35">
      <c r="B1080" s="20" t="s">
        <v>16</v>
      </c>
      <c r="C1080" s="21">
        <v>45657</v>
      </c>
      <c r="D1080" s="57"/>
      <c r="E1080" s="59"/>
      <c r="F1080" s="62"/>
      <c r="G1080" s="63"/>
      <c r="I1080" s="24" t="s">
        <v>254</v>
      </c>
    </row>
    <row r="1081" spans="2:9" x14ac:dyDescent="0.3">
      <c r="I1081" s="22"/>
    </row>
    <row r="1082" spans="2:9" x14ac:dyDescent="0.3">
      <c r="I1082" s="22"/>
    </row>
    <row r="1083" spans="2:9" x14ac:dyDescent="0.3">
      <c r="I1083" s="22"/>
    </row>
    <row r="1084" spans="2:9" ht="15" thickBot="1" x14ac:dyDescent="0.35">
      <c r="I1084" s="22"/>
    </row>
    <row r="1085" spans="2:9" ht="42" thickBot="1" x14ac:dyDescent="0.35">
      <c r="B1085" s="2" t="s">
        <v>2</v>
      </c>
      <c r="C1085" s="3" t="s">
        <v>115</v>
      </c>
      <c r="D1085" s="64" t="s">
        <v>116</v>
      </c>
      <c r="E1085" s="65"/>
      <c r="F1085" s="65"/>
      <c r="G1085" s="66"/>
      <c r="H1085" s="23" t="s">
        <v>250</v>
      </c>
      <c r="I1085" s="24" t="s">
        <v>251</v>
      </c>
    </row>
    <row r="1086" spans="2:9" ht="15" thickBot="1" x14ac:dyDescent="0.35">
      <c r="B1086" s="4" t="s">
        <v>3</v>
      </c>
      <c r="C1086" s="3" t="s">
        <v>119</v>
      </c>
      <c r="D1086" s="67"/>
      <c r="E1086" s="68"/>
      <c r="F1086" s="68"/>
      <c r="G1086" s="69"/>
      <c r="I1086" s="24" t="s">
        <v>251</v>
      </c>
    </row>
    <row r="1087" spans="2:9" ht="24.6" thickBot="1" x14ac:dyDescent="0.35">
      <c r="B1087" s="5" t="s">
        <v>5</v>
      </c>
      <c r="C1087" s="70" t="s">
        <v>6</v>
      </c>
      <c r="D1087" s="71"/>
      <c r="E1087" s="72"/>
      <c r="F1087" s="6" t="s">
        <v>7</v>
      </c>
      <c r="G1087" s="7" t="s">
        <v>8</v>
      </c>
      <c r="I1087" s="25" t="s">
        <v>252</v>
      </c>
    </row>
    <row r="1088" spans="2:9" ht="41.4" thickBot="1" x14ac:dyDescent="0.35">
      <c r="B1088" s="2" t="s">
        <v>255</v>
      </c>
      <c r="C1088" s="73" t="s">
        <v>412</v>
      </c>
      <c r="D1088" s="74"/>
      <c r="E1088" s="75"/>
      <c r="F1088" s="8" t="s">
        <v>257</v>
      </c>
      <c r="G1088" s="9" t="s">
        <v>258</v>
      </c>
      <c r="H1088" s="26" t="str">
        <f>IFERROR(VLOOKUP(C1086,'[1]piano 20-22'!$D$5:$F$142,3,FALSE),"")</f>
        <v xml:space="preserve">Da settembre 2020 </v>
      </c>
      <c r="I1088" s="27" t="s">
        <v>253</v>
      </c>
    </row>
    <row r="1089" spans="2:9" ht="40.799999999999997" x14ac:dyDescent="0.3">
      <c r="B1089" s="10" t="s">
        <v>259</v>
      </c>
      <c r="C1089" s="76" t="s">
        <v>258</v>
      </c>
      <c r="D1089" s="77"/>
      <c r="E1089" s="78"/>
      <c r="F1089" s="8" t="s">
        <v>258</v>
      </c>
      <c r="G1089" s="9" t="s">
        <v>258</v>
      </c>
      <c r="H1089" s="26" t="str">
        <f>IFERROR(VLOOKUP(C1086,'[1]piano 21-23'!$D$5:$F$142,3,FALSE),"")</f>
        <v/>
      </c>
      <c r="I1089" s="27" t="s">
        <v>253</v>
      </c>
    </row>
    <row r="1090" spans="2:9" ht="41.4" thickBot="1" x14ac:dyDescent="0.35">
      <c r="B1090" s="11" t="s">
        <v>262</v>
      </c>
      <c r="C1090" s="79" t="s">
        <v>258</v>
      </c>
      <c r="D1090" s="80"/>
      <c r="E1090" s="81"/>
      <c r="F1090" s="12" t="s">
        <v>258</v>
      </c>
      <c r="G1090" s="13" t="s">
        <v>258</v>
      </c>
      <c r="H1090" s="26" t="str">
        <f>IFERROR(VLOOKUP(C1086,'[1]piano 22-24'!$D$5:$F$142,3,FALSE),"")</f>
        <v/>
      </c>
      <c r="I1090" s="27" t="s">
        <v>253</v>
      </c>
    </row>
    <row r="1091" spans="2:9" ht="28.8" x14ac:dyDescent="0.3">
      <c r="B1091" s="14" t="s">
        <v>9</v>
      </c>
      <c r="C1091" s="15" t="s">
        <v>10</v>
      </c>
      <c r="D1091" s="16" t="s">
        <v>11</v>
      </c>
      <c r="E1091" s="17" t="s">
        <v>12</v>
      </c>
      <c r="F1091" s="54"/>
      <c r="G1091" s="55"/>
      <c r="I1091" s="24" t="s">
        <v>254</v>
      </c>
    </row>
    <row r="1092" spans="2:9" x14ac:dyDescent="0.3">
      <c r="B1092" s="18" t="s">
        <v>13</v>
      </c>
      <c r="C1092" s="19">
        <v>44927</v>
      </c>
      <c r="D1092" s="56" t="s">
        <v>14</v>
      </c>
      <c r="E1092" s="58"/>
      <c r="F1092" s="60" t="s">
        <v>15</v>
      </c>
      <c r="G1092" s="61"/>
      <c r="I1092" s="24" t="s">
        <v>254</v>
      </c>
    </row>
    <row r="1093" spans="2:9" ht="15" thickBot="1" x14ac:dyDescent="0.35">
      <c r="B1093" s="20" t="s">
        <v>16</v>
      </c>
      <c r="C1093" s="21">
        <v>45657</v>
      </c>
      <c r="D1093" s="57"/>
      <c r="E1093" s="59"/>
      <c r="F1093" s="62"/>
      <c r="G1093" s="63"/>
      <c r="I1093" s="24" t="s">
        <v>254</v>
      </c>
    </row>
    <row r="1094" spans="2:9" x14ac:dyDescent="0.3">
      <c r="I1094" s="22"/>
    </row>
    <row r="1095" spans="2:9" x14ac:dyDescent="0.3">
      <c r="I1095" s="22"/>
    </row>
    <row r="1096" spans="2:9" x14ac:dyDescent="0.3">
      <c r="I1096" s="22"/>
    </row>
    <row r="1097" spans="2:9" ht="15" thickBot="1" x14ac:dyDescent="0.35">
      <c r="I1097" s="22"/>
    </row>
    <row r="1098" spans="2:9" ht="42" thickBot="1" x14ac:dyDescent="0.35">
      <c r="B1098" s="2" t="s">
        <v>2</v>
      </c>
      <c r="C1098" s="3" t="s">
        <v>115</v>
      </c>
      <c r="D1098" s="64" t="s">
        <v>116</v>
      </c>
      <c r="E1098" s="65"/>
      <c r="F1098" s="65"/>
      <c r="G1098" s="66"/>
      <c r="H1098" s="23" t="s">
        <v>250</v>
      </c>
      <c r="I1098" s="24" t="s">
        <v>251</v>
      </c>
    </row>
    <row r="1099" spans="2:9" ht="15" thickBot="1" x14ac:dyDescent="0.35">
      <c r="B1099" s="4" t="s">
        <v>3</v>
      </c>
      <c r="C1099" s="3" t="s">
        <v>120</v>
      </c>
      <c r="D1099" s="67"/>
      <c r="E1099" s="68"/>
      <c r="F1099" s="68"/>
      <c r="G1099" s="69"/>
      <c r="I1099" s="24" t="s">
        <v>251</v>
      </c>
    </row>
    <row r="1100" spans="2:9" ht="24.6" thickBot="1" x14ac:dyDescent="0.35">
      <c r="B1100" s="5" t="s">
        <v>5</v>
      </c>
      <c r="C1100" s="70" t="s">
        <v>6</v>
      </c>
      <c r="D1100" s="71"/>
      <c r="E1100" s="72"/>
      <c r="F1100" s="6" t="s">
        <v>7</v>
      </c>
      <c r="G1100" s="7" t="s">
        <v>8</v>
      </c>
      <c r="I1100" s="25" t="s">
        <v>252</v>
      </c>
    </row>
    <row r="1101" spans="2:9" ht="41.4" thickBot="1" x14ac:dyDescent="0.35">
      <c r="B1101" s="2" t="s">
        <v>255</v>
      </c>
      <c r="C1101" s="73" t="s">
        <v>413</v>
      </c>
      <c r="D1101" s="74"/>
      <c r="E1101" s="75"/>
      <c r="F1101" s="8" t="s">
        <v>258</v>
      </c>
      <c r="G1101" s="9" t="s">
        <v>414</v>
      </c>
      <c r="H1101" s="26" t="str">
        <f>IFERROR(VLOOKUP(C1099,'[1]piano 20-22'!$D$5:$F$142,3,FALSE),"")</f>
        <v xml:space="preserve">Entro settembre 2021 </v>
      </c>
      <c r="I1101" s="27" t="s">
        <v>253</v>
      </c>
    </row>
    <row r="1102" spans="2:9" ht="40.799999999999997" x14ac:dyDescent="0.3">
      <c r="B1102" s="10" t="s">
        <v>259</v>
      </c>
      <c r="C1102" s="76" t="s">
        <v>258</v>
      </c>
      <c r="D1102" s="77"/>
      <c r="E1102" s="78"/>
      <c r="F1102" s="8" t="s">
        <v>258</v>
      </c>
      <c r="G1102" s="9" t="s">
        <v>258</v>
      </c>
      <c r="H1102" s="26" t="str">
        <f>IFERROR(VLOOKUP(C1099,'[1]piano 21-23'!$D$5:$F$142,3,FALSE),"")</f>
        <v/>
      </c>
      <c r="I1102" s="27" t="s">
        <v>253</v>
      </c>
    </row>
    <row r="1103" spans="2:9" ht="41.4" thickBot="1" x14ac:dyDescent="0.35">
      <c r="B1103" s="11" t="s">
        <v>262</v>
      </c>
      <c r="C1103" s="79" t="s">
        <v>258</v>
      </c>
      <c r="D1103" s="80"/>
      <c r="E1103" s="81"/>
      <c r="F1103" s="12" t="s">
        <v>258</v>
      </c>
      <c r="G1103" s="13" t="s">
        <v>258</v>
      </c>
      <c r="H1103" s="26" t="str">
        <f>IFERROR(VLOOKUP(C1099,'[1]piano 22-24'!$D$5:$F$142,3,FALSE),"")</f>
        <v/>
      </c>
      <c r="I1103" s="27" t="s">
        <v>253</v>
      </c>
    </row>
    <row r="1104" spans="2:9" ht="28.8" x14ac:dyDescent="0.3">
      <c r="B1104" s="14" t="s">
        <v>9</v>
      </c>
      <c r="C1104" s="15" t="s">
        <v>10</v>
      </c>
      <c r="D1104" s="16" t="s">
        <v>11</v>
      </c>
      <c r="E1104" s="17" t="s">
        <v>12</v>
      </c>
      <c r="F1104" s="54"/>
      <c r="G1104" s="55"/>
      <c r="I1104" s="24" t="s">
        <v>254</v>
      </c>
    </row>
    <row r="1105" spans="2:9" x14ac:dyDescent="0.3">
      <c r="B1105" s="18" t="s">
        <v>13</v>
      </c>
      <c r="C1105" s="19">
        <v>44927</v>
      </c>
      <c r="D1105" s="56" t="s">
        <v>14</v>
      </c>
      <c r="E1105" s="58"/>
      <c r="F1105" s="60" t="s">
        <v>15</v>
      </c>
      <c r="G1105" s="61"/>
      <c r="I1105" s="24" t="s">
        <v>254</v>
      </c>
    </row>
    <row r="1106" spans="2:9" ht="15" thickBot="1" x14ac:dyDescent="0.35">
      <c r="B1106" s="20" t="s">
        <v>16</v>
      </c>
      <c r="C1106" s="21">
        <v>45657</v>
      </c>
      <c r="D1106" s="57"/>
      <c r="E1106" s="59"/>
      <c r="F1106" s="62"/>
      <c r="G1106" s="63"/>
      <c r="I1106" s="24" t="s">
        <v>254</v>
      </c>
    </row>
    <row r="1107" spans="2:9" x14ac:dyDescent="0.3">
      <c r="I1107" s="22"/>
    </row>
    <row r="1108" spans="2:9" x14ac:dyDescent="0.3">
      <c r="I1108" s="22"/>
    </row>
    <row r="1109" spans="2:9" x14ac:dyDescent="0.3">
      <c r="I1109" s="22"/>
    </row>
    <row r="1110" spans="2:9" ht="15" thickBot="1" x14ac:dyDescent="0.35">
      <c r="I1110" s="22"/>
    </row>
    <row r="1111" spans="2:9" ht="42" thickBot="1" x14ac:dyDescent="0.35">
      <c r="B1111" s="2" t="s">
        <v>2</v>
      </c>
      <c r="C1111" s="3" t="s">
        <v>115</v>
      </c>
      <c r="D1111" s="64" t="s">
        <v>116</v>
      </c>
      <c r="E1111" s="65"/>
      <c r="F1111" s="65"/>
      <c r="G1111" s="66"/>
      <c r="H1111" s="23" t="s">
        <v>250</v>
      </c>
      <c r="I1111" s="24" t="s">
        <v>251</v>
      </c>
    </row>
    <row r="1112" spans="2:9" ht="15" thickBot="1" x14ac:dyDescent="0.35">
      <c r="B1112" s="4" t="s">
        <v>3</v>
      </c>
      <c r="C1112" s="3" t="s">
        <v>121</v>
      </c>
      <c r="D1112" s="67"/>
      <c r="E1112" s="68"/>
      <c r="F1112" s="68"/>
      <c r="G1112" s="69"/>
      <c r="I1112" s="24" t="s">
        <v>251</v>
      </c>
    </row>
    <row r="1113" spans="2:9" ht="24.6" thickBot="1" x14ac:dyDescent="0.35">
      <c r="B1113" s="5" t="s">
        <v>5</v>
      </c>
      <c r="C1113" s="70" t="s">
        <v>6</v>
      </c>
      <c r="D1113" s="71"/>
      <c r="E1113" s="72"/>
      <c r="F1113" s="6" t="s">
        <v>7</v>
      </c>
      <c r="G1113" s="7" t="s">
        <v>8</v>
      </c>
      <c r="I1113" s="25" t="s">
        <v>252</v>
      </c>
    </row>
    <row r="1114" spans="2:9" ht="41.4" thickBot="1" x14ac:dyDescent="0.35">
      <c r="B1114" s="2" t="s">
        <v>255</v>
      </c>
      <c r="C1114" s="73" t="s">
        <v>415</v>
      </c>
      <c r="D1114" s="74"/>
      <c r="E1114" s="75"/>
      <c r="F1114" s="8" t="s">
        <v>282</v>
      </c>
      <c r="G1114" s="9" t="s">
        <v>258</v>
      </c>
      <c r="H1114" s="26" t="str">
        <f>IFERROR(VLOOKUP(C1112,'[1]piano 20-22'!$D$5:$F$142,3,FALSE),"")</f>
        <v xml:space="preserve">Da gennaio 2022 </v>
      </c>
      <c r="I1114" s="27" t="s">
        <v>253</v>
      </c>
    </row>
    <row r="1115" spans="2:9" ht="40.799999999999997" x14ac:dyDescent="0.3">
      <c r="B1115" s="10" t="s">
        <v>259</v>
      </c>
      <c r="C1115" s="76" t="s">
        <v>258</v>
      </c>
      <c r="D1115" s="77"/>
      <c r="E1115" s="78"/>
      <c r="F1115" s="8" t="s">
        <v>258</v>
      </c>
      <c r="G1115" s="9" t="s">
        <v>258</v>
      </c>
      <c r="H1115" s="26" t="str">
        <f>IFERROR(VLOOKUP(C1112,'[1]piano 21-23'!$D$5:$F$142,3,FALSE),"")</f>
        <v/>
      </c>
      <c r="I1115" s="27" t="s">
        <v>253</v>
      </c>
    </row>
    <row r="1116" spans="2:9" ht="41.4" thickBot="1" x14ac:dyDescent="0.35">
      <c r="B1116" s="11" t="s">
        <v>262</v>
      </c>
      <c r="C1116" s="79" t="s">
        <v>258</v>
      </c>
      <c r="D1116" s="80"/>
      <c r="E1116" s="81"/>
      <c r="F1116" s="12" t="s">
        <v>258</v>
      </c>
      <c r="G1116" s="13" t="s">
        <v>258</v>
      </c>
      <c r="H1116" s="26" t="str">
        <f>IFERROR(VLOOKUP(C1112,'[1]piano 22-24'!$D$5:$F$142,3,FALSE),"")</f>
        <v/>
      </c>
      <c r="I1116" s="27" t="s">
        <v>253</v>
      </c>
    </row>
    <row r="1117" spans="2:9" ht="28.8" x14ac:dyDescent="0.3">
      <c r="B1117" s="14" t="s">
        <v>9</v>
      </c>
      <c r="C1117" s="15" t="s">
        <v>10</v>
      </c>
      <c r="D1117" s="16" t="s">
        <v>11</v>
      </c>
      <c r="E1117" s="17" t="s">
        <v>12</v>
      </c>
      <c r="F1117" s="54"/>
      <c r="G1117" s="55"/>
      <c r="I1117" s="24" t="s">
        <v>254</v>
      </c>
    </row>
    <row r="1118" spans="2:9" x14ac:dyDescent="0.3">
      <c r="B1118" s="18" t="s">
        <v>13</v>
      </c>
      <c r="C1118" s="19">
        <v>44927</v>
      </c>
      <c r="D1118" s="56" t="s">
        <v>14</v>
      </c>
      <c r="E1118" s="58"/>
      <c r="F1118" s="60" t="s">
        <v>15</v>
      </c>
      <c r="G1118" s="61"/>
      <c r="I1118" s="24" t="s">
        <v>254</v>
      </c>
    </row>
    <row r="1119" spans="2:9" ht="15" thickBot="1" x14ac:dyDescent="0.35">
      <c r="B1119" s="20" t="s">
        <v>16</v>
      </c>
      <c r="C1119" s="21">
        <v>45657</v>
      </c>
      <c r="D1119" s="57"/>
      <c r="E1119" s="59"/>
      <c r="F1119" s="62"/>
      <c r="G1119" s="63"/>
      <c r="I1119" s="24" t="s">
        <v>254</v>
      </c>
    </row>
    <row r="1120" spans="2:9" x14ac:dyDescent="0.3">
      <c r="I1120" s="22"/>
    </row>
    <row r="1121" spans="2:9" x14ac:dyDescent="0.3">
      <c r="I1121" s="22"/>
    </row>
    <row r="1122" spans="2:9" x14ac:dyDescent="0.3">
      <c r="I1122" s="22"/>
    </row>
    <row r="1123" spans="2:9" ht="15" thickBot="1" x14ac:dyDescent="0.35">
      <c r="I1123" s="22"/>
    </row>
    <row r="1124" spans="2:9" ht="42" thickBot="1" x14ac:dyDescent="0.35">
      <c r="B1124" s="2" t="s">
        <v>2</v>
      </c>
      <c r="C1124" s="3" t="s">
        <v>115</v>
      </c>
      <c r="D1124" s="64" t="s">
        <v>116</v>
      </c>
      <c r="E1124" s="65"/>
      <c r="F1124" s="65"/>
      <c r="G1124" s="66"/>
      <c r="H1124" s="23" t="s">
        <v>250</v>
      </c>
      <c r="I1124" s="24" t="s">
        <v>251</v>
      </c>
    </row>
    <row r="1125" spans="2:9" ht="15" thickBot="1" x14ac:dyDescent="0.35">
      <c r="B1125" s="4" t="s">
        <v>3</v>
      </c>
      <c r="C1125" s="3" t="s">
        <v>122</v>
      </c>
      <c r="D1125" s="67"/>
      <c r="E1125" s="68"/>
      <c r="F1125" s="68"/>
      <c r="G1125" s="69"/>
      <c r="I1125" s="24" t="s">
        <v>251</v>
      </c>
    </row>
    <row r="1126" spans="2:9" ht="24.6" thickBot="1" x14ac:dyDescent="0.35">
      <c r="B1126" s="5" t="s">
        <v>5</v>
      </c>
      <c r="C1126" s="70" t="s">
        <v>6</v>
      </c>
      <c r="D1126" s="71"/>
      <c r="E1126" s="72"/>
      <c r="F1126" s="6" t="s">
        <v>7</v>
      </c>
      <c r="G1126" s="7" t="s">
        <v>8</v>
      </c>
      <c r="I1126" s="25" t="s">
        <v>252</v>
      </c>
    </row>
    <row r="1127" spans="2:9" ht="41.4" thickBot="1" x14ac:dyDescent="0.35">
      <c r="B1127" s="2" t="s">
        <v>255</v>
      </c>
      <c r="C1127" s="73" t="s">
        <v>258</v>
      </c>
      <c r="D1127" s="74"/>
      <c r="E1127" s="75"/>
      <c r="F1127" s="8" t="s">
        <v>258</v>
      </c>
      <c r="G1127" s="9" t="s">
        <v>258</v>
      </c>
      <c r="H1127" s="26" t="str">
        <f>IFERROR(VLOOKUP(C1125,'[1]piano 20-22'!$D$5:$F$142,3,FALSE),"")</f>
        <v/>
      </c>
      <c r="I1127" s="27" t="s">
        <v>253</v>
      </c>
    </row>
    <row r="1128" spans="2:9" ht="40.799999999999997" x14ac:dyDescent="0.3">
      <c r="B1128" s="10" t="s">
        <v>259</v>
      </c>
      <c r="C1128" s="76" t="s">
        <v>416</v>
      </c>
      <c r="D1128" s="77"/>
      <c r="E1128" s="78"/>
      <c r="F1128" s="8" t="s">
        <v>261</v>
      </c>
      <c r="G1128" s="9" t="s">
        <v>258</v>
      </c>
      <c r="H1128" s="26" t="str">
        <f>IFERROR(VLOOKUP(C1125,'[1]piano 21-23'!$D$5:$F$142,3,FALSE),"")</f>
        <v xml:space="preserve">Da settembre 2020 (in corso) </v>
      </c>
      <c r="I1128" s="27" t="s">
        <v>253</v>
      </c>
    </row>
    <row r="1129" spans="2:9" ht="41.4" thickBot="1" x14ac:dyDescent="0.35">
      <c r="B1129" s="11" t="s">
        <v>262</v>
      </c>
      <c r="C1129" s="79" t="s">
        <v>417</v>
      </c>
      <c r="D1129" s="80"/>
      <c r="E1129" s="81"/>
      <c r="F1129" s="12" t="s">
        <v>263</v>
      </c>
      <c r="G1129" s="13" t="s">
        <v>258</v>
      </c>
      <c r="H1129" s="26" t="str">
        <f>IFERROR(VLOOKUP(C1125,'[1]piano 22-24'!$D$5:$F$142,3,FALSE),"")</f>
        <v xml:space="preserve">Linee di azione ancora vigenti  </v>
      </c>
      <c r="I1129" s="27" t="s">
        <v>253</v>
      </c>
    </row>
    <row r="1130" spans="2:9" ht="28.8" x14ac:dyDescent="0.3">
      <c r="B1130" s="14" t="s">
        <v>9</v>
      </c>
      <c r="C1130" s="15" t="s">
        <v>10</v>
      </c>
      <c r="D1130" s="16" t="s">
        <v>11</v>
      </c>
      <c r="E1130" s="17" t="s">
        <v>12</v>
      </c>
      <c r="F1130" s="54"/>
      <c r="G1130" s="55"/>
      <c r="I1130" s="24" t="s">
        <v>254</v>
      </c>
    </row>
    <row r="1131" spans="2:9" x14ac:dyDescent="0.3">
      <c r="B1131" s="18" t="s">
        <v>13</v>
      </c>
      <c r="C1131" s="19">
        <v>44927</v>
      </c>
      <c r="D1131" s="56" t="s">
        <v>14</v>
      </c>
      <c r="E1131" s="58"/>
      <c r="F1131" s="60" t="s">
        <v>15</v>
      </c>
      <c r="G1131" s="61"/>
      <c r="I1131" s="24" t="s">
        <v>254</v>
      </c>
    </row>
    <row r="1132" spans="2:9" ht="15" thickBot="1" x14ac:dyDescent="0.35">
      <c r="B1132" s="20" t="s">
        <v>16</v>
      </c>
      <c r="C1132" s="21">
        <v>45657</v>
      </c>
      <c r="D1132" s="57"/>
      <c r="E1132" s="59"/>
      <c r="F1132" s="62"/>
      <c r="G1132" s="63"/>
      <c r="I1132" s="24" t="s">
        <v>254</v>
      </c>
    </row>
    <row r="1133" spans="2:9" x14ac:dyDescent="0.3">
      <c r="I1133" s="22"/>
    </row>
    <row r="1134" spans="2:9" x14ac:dyDescent="0.3">
      <c r="I1134" s="22"/>
    </row>
    <row r="1135" spans="2:9" x14ac:dyDescent="0.3">
      <c r="I1135" s="22"/>
    </row>
    <row r="1136" spans="2:9" ht="15" thickBot="1" x14ac:dyDescent="0.35">
      <c r="I1136" s="22"/>
    </row>
    <row r="1137" spans="2:9" ht="42" thickBot="1" x14ac:dyDescent="0.35">
      <c r="B1137" s="2" t="s">
        <v>2</v>
      </c>
      <c r="C1137" s="3" t="s">
        <v>115</v>
      </c>
      <c r="D1137" s="64" t="s">
        <v>116</v>
      </c>
      <c r="E1137" s="65"/>
      <c r="F1137" s="65"/>
      <c r="G1137" s="66"/>
      <c r="H1137" s="23" t="s">
        <v>250</v>
      </c>
      <c r="I1137" s="24" t="s">
        <v>251</v>
      </c>
    </row>
    <row r="1138" spans="2:9" ht="15" thickBot="1" x14ac:dyDescent="0.35">
      <c r="B1138" s="4" t="s">
        <v>3</v>
      </c>
      <c r="C1138" s="3" t="s">
        <v>123</v>
      </c>
      <c r="D1138" s="67"/>
      <c r="E1138" s="68"/>
      <c r="F1138" s="68"/>
      <c r="G1138" s="69"/>
      <c r="I1138" s="24" t="s">
        <v>251</v>
      </c>
    </row>
    <row r="1139" spans="2:9" ht="24.6" thickBot="1" x14ac:dyDescent="0.35">
      <c r="B1139" s="5" t="s">
        <v>5</v>
      </c>
      <c r="C1139" s="70" t="s">
        <v>6</v>
      </c>
      <c r="D1139" s="71"/>
      <c r="E1139" s="72"/>
      <c r="F1139" s="6" t="s">
        <v>7</v>
      </c>
      <c r="G1139" s="7" t="s">
        <v>8</v>
      </c>
      <c r="I1139" s="25" t="s">
        <v>252</v>
      </c>
    </row>
    <row r="1140" spans="2:9" ht="41.4" thickBot="1" x14ac:dyDescent="0.35">
      <c r="B1140" s="2" t="s">
        <v>255</v>
      </c>
      <c r="C1140" s="73" t="s">
        <v>258</v>
      </c>
      <c r="D1140" s="74"/>
      <c r="E1140" s="75"/>
      <c r="F1140" s="8" t="s">
        <v>258</v>
      </c>
      <c r="G1140" s="9" t="s">
        <v>258</v>
      </c>
      <c r="H1140" s="26" t="str">
        <f>IFERROR(VLOOKUP(C1138,'[1]piano 20-22'!$D$5:$F$142,3,FALSE),"")</f>
        <v/>
      </c>
      <c r="I1140" s="27" t="s">
        <v>253</v>
      </c>
    </row>
    <row r="1141" spans="2:9" ht="40.799999999999997" x14ac:dyDescent="0.3">
      <c r="B1141" s="10" t="s">
        <v>259</v>
      </c>
      <c r="C1141" s="76" t="s">
        <v>418</v>
      </c>
      <c r="D1141" s="77"/>
      <c r="E1141" s="78"/>
      <c r="F1141" s="8" t="s">
        <v>261</v>
      </c>
      <c r="G1141" s="9" t="s">
        <v>258</v>
      </c>
      <c r="H1141" s="26" t="str">
        <f>IFERROR(VLOOKUP(C1138,'[1]piano 21-23'!$D$5:$F$142,3,FALSE),"")</f>
        <v xml:space="preserve">Da settembre 2020 (in corso) </v>
      </c>
      <c r="I1141" s="27" t="s">
        <v>253</v>
      </c>
    </row>
    <row r="1142" spans="2:9" ht="41.4" thickBot="1" x14ac:dyDescent="0.35">
      <c r="B1142" s="11" t="s">
        <v>262</v>
      </c>
      <c r="C1142" s="79" t="s">
        <v>419</v>
      </c>
      <c r="D1142" s="80"/>
      <c r="E1142" s="81"/>
      <c r="F1142" s="12" t="s">
        <v>263</v>
      </c>
      <c r="G1142" s="13" t="s">
        <v>258</v>
      </c>
      <c r="H1142" s="26" t="str">
        <f>IFERROR(VLOOKUP(C1138,'[1]piano 22-24'!$D$5:$F$142,3,FALSE),"")</f>
        <v xml:space="preserve">Linee di azione ancora vigenti  </v>
      </c>
      <c r="I1142" s="27" t="s">
        <v>253</v>
      </c>
    </row>
    <row r="1143" spans="2:9" ht="28.8" x14ac:dyDescent="0.3">
      <c r="B1143" s="14" t="s">
        <v>9</v>
      </c>
      <c r="C1143" s="15" t="s">
        <v>10</v>
      </c>
      <c r="D1143" s="16" t="s">
        <v>11</v>
      </c>
      <c r="E1143" s="17" t="s">
        <v>12</v>
      </c>
      <c r="F1143" s="54"/>
      <c r="G1143" s="55"/>
      <c r="I1143" s="24" t="s">
        <v>254</v>
      </c>
    </row>
    <row r="1144" spans="2:9" x14ac:dyDescent="0.3">
      <c r="B1144" s="18" t="s">
        <v>13</v>
      </c>
      <c r="C1144" s="19">
        <v>44927</v>
      </c>
      <c r="D1144" s="56" t="s">
        <v>14</v>
      </c>
      <c r="E1144" s="58"/>
      <c r="F1144" s="60" t="s">
        <v>15</v>
      </c>
      <c r="G1144" s="61"/>
      <c r="I1144" s="24" t="s">
        <v>254</v>
      </c>
    </row>
    <row r="1145" spans="2:9" ht="15" thickBot="1" x14ac:dyDescent="0.35">
      <c r="B1145" s="20" t="s">
        <v>16</v>
      </c>
      <c r="C1145" s="21">
        <v>45657</v>
      </c>
      <c r="D1145" s="57"/>
      <c r="E1145" s="59"/>
      <c r="F1145" s="62"/>
      <c r="G1145" s="63"/>
      <c r="I1145" s="24" t="s">
        <v>254</v>
      </c>
    </row>
    <row r="1146" spans="2:9" x14ac:dyDescent="0.3">
      <c r="I1146" s="22"/>
    </row>
    <row r="1147" spans="2:9" x14ac:dyDescent="0.3">
      <c r="I1147" s="22"/>
    </row>
    <row r="1148" spans="2:9" x14ac:dyDescent="0.3">
      <c r="I1148" s="22"/>
    </row>
    <row r="1149" spans="2:9" ht="15" thickBot="1" x14ac:dyDescent="0.35">
      <c r="I1149" s="22"/>
    </row>
    <row r="1150" spans="2:9" ht="42" thickBot="1" x14ac:dyDescent="0.35">
      <c r="B1150" s="2" t="s">
        <v>2</v>
      </c>
      <c r="C1150" s="3" t="s">
        <v>115</v>
      </c>
      <c r="D1150" s="64" t="s">
        <v>116</v>
      </c>
      <c r="E1150" s="65"/>
      <c r="F1150" s="65"/>
      <c r="G1150" s="66"/>
      <c r="H1150" s="23" t="s">
        <v>250</v>
      </c>
      <c r="I1150" s="24" t="s">
        <v>251</v>
      </c>
    </row>
    <row r="1151" spans="2:9" ht="15" thickBot="1" x14ac:dyDescent="0.35">
      <c r="B1151" s="4" t="s">
        <v>3</v>
      </c>
      <c r="C1151" s="3" t="s">
        <v>124</v>
      </c>
      <c r="D1151" s="67"/>
      <c r="E1151" s="68"/>
      <c r="F1151" s="68"/>
      <c r="G1151" s="69"/>
      <c r="I1151" s="24" t="s">
        <v>251</v>
      </c>
    </row>
    <row r="1152" spans="2:9" ht="24.6" thickBot="1" x14ac:dyDescent="0.35">
      <c r="B1152" s="5" t="s">
        <v>5</v>
      </c>
      <c r="C1152" s="70" t="s">
        <v>6</v>
      </c>
      <c r="D1152" s="71"/>
      <c r="E1152" s="72"/>
      <c r="F1152" s="6" t="s">
        <v>7</v>
      </c>
      <c r="G1152" s="7" t="s">
        <v>8</v>
      </c>
      <c r="I1152" s="25" t="s">
        <v>252</v>
      </c>
    </row>
    <row r="1153" spans="2:9" ht="41.4" thickBot="1" x14ac:dyDescent="0.35">
      <c r="B1153" s="2" t="s">
        <v>255</v>
      </c>
      <c r="C1153" s="73" t="s">
        <v>258</v>
      </c>
      <c r="D1153" s="74"/>
      <c r="E1153" s="75"/>
      <c r="F1153" s="8" t="s">
        <v>258</v>
      </c>
      <c r="G1153" s="9" t="s">
        <v>258</v>
      </c>
      <c r="H1153" s="26" t="str">
        <f>IFERROR(VLOOKUP(C1151,'[1]piano 20-22'!$D$5:$F$142,3,FALSE),"")</f>
        <v/>
      </c>
      <c r="I1153" s="27" t="s">
        <v>253</v>
      </c>
    </row>
    <row r="1154" spans="2:9" ht="40.799999999999997" x14ac:dyDescent="0.3">
      <c r="B1154" s="10" t="s">
        <v>259</v>
      </c>
      <c r="C1154" s="76" t="s">
        <v>420</v>
      </c>
      <c r="D1154" s="77"/>
      <c r="E1154" s="78"/>
      <c r="F1154" s="8" t="s">
        <v>258</v>
      </c>
      <c r="G1154" s="9" t="s">
        <v>421</v>
      </c>
      <c r="H1154" s="26" t="str">
        <f>IFERROR(VLOOKUP(C1151,'[1]piano 21-23'!$D$5:$F$142,3,FALSE),"")</f>
        <v xml:space="preserve">Entro giugno 2022 (o altro termine indicato nel Regolamento) </v>
      </c>
      <c r="I1154" s="27" t="s">
        <v>253</v>
      </c>
    </row>
    <row r="1155" spans="2:9" ht="41.4" thickBot="1" x14ac:dyDescent="0.35">
      <c r="B1155" s="11" t="s">
        <v>262</v>
      </c>
      <c r="C1155" s="79" t="s">
        <v>258</v>
      </c>
      <c r="D1155" s="80"/>
      <c r="E1155" s="81"/>
      <c r="F1155" s="12" t="s">
        <v>258</v>
      </c>
      <c r="G1155" s="13" t="s">
        <v>258</v>
      </c>
      <c r="H1155" s="26" t="str">
        <f>IFERROR(VLOOKUP(C1151,'[1]piano 22-24'!$D$5:$F$142,3,FALSE),"")</f>
        <v/>
      </c>
      <c r="I1155" s="27" t="s">
        <v>253</v>
      </c>
    </row>
    <row r="1156" spans="2:9" ht="28.8" x14ac:dyDescent="0.3">
      <c r="B1156" s="14" t="s">
        <v>9</v>
      </c>
      <c r="C1156" s="15" t="s">
        <v>10</v>
      </c>
      <c r="D1156" s="16" t="s">
        <v>11</v>
      </c>
      <c r="E1156" s="17" t="s">
        <v>12</v>
      </c>
      <c r="F1156" s="54"/>
      <c r="G1156" s="55"/>
      <c r="I1156" s="24" t="s">
        <v>254</v>
      </c>
    </row>
    <row r="1157" spans="2:9" x14ac:dyDescent="0.3">
      <c r="B1157" s="18" t="s">
        <v>13</v>
      </c>
      <c r="C1157" s="19">
        <v>44927</v>
      </c>
      <c r="D1157" s="56" t="s">
        <v>14</v>
      </c>
      <c r="E1157" s="58"/>
      <c r="F1157" s="60" t="s">
        <v>15</v>
      </c>
      <c r="G1157" s="61"/>
      <c r="I1157" s="24" t="s">
        <v>254</v>
      </c>
    </row>
    <row r="1158" spans="2:9" ht="15" thickBot="1" x14ac:dyDescent="0.35">
      <c r="B1158" s="20" t="s">
        <v>16</v>
      </c>
      <c r="C1158" s="21">
        <v>45657</v>
      </c>
      <c r="D1158" s="57"/>
      <c r="E1158" s="59"/>
      <c r="F1158" s="62"/>
      <c r="G1158" s="63"/>
      <c r="I1158" s="24" t="s">
        <v>254</v>
      </c>
    </row>
    <row r="1159" spans="2:9" x14ac:dyDescent="0.3">
      <c r="I1159" s="22"/>
    </row>
    <row r="1160" spans="2:9" x14ac:dyDescent="0.3">
      <c r="I1160" s="22"/>
    </row>
    <row r="1161" spans="2:9" x14ac:dyDescent="0.3">
      <c r="I1161" s="22"/>
    </row>
    <row r="1162" spans="2:9" ht="15" thickBot="1" x14ac:dyDescent="0.35">
      <c r="I1162" s="22"/>
    </row>
    <row r="1163" spans="2:9" ht="42" thickBot="1" x14ac:dyDescent="0.35">
      <c r="B1163" s="2" t="s">
        <v>2</v>
      </c>
      <c r="C1163" s="3" t="s">
        <v>115</v>
      </c>
      <c r="D1163" s="64" t="s">
        <v>116</v>
      </c>
      <c r="E1163" s="65"/>
      <c r="F1163" s="65"/>
      <c r="G1163" s="66"/>
      <c r="H1163" s="23" t="s">
        <v>250</v>
      </c>
      <c r="I1163" s="24" t="s">
        <v>251</v>
      </c>
    </row>
    <row r="1164" spans="2:9" ht="15" thickBot="1" x14ac:dyDescent="0.35">
      <c r="B1164" s="4" t="s">
        <v>3</v>
      </c>
      <c r="C1164" s="3" t="s">
        <v>125</v>
      </c>
      <c r="D1164" s="67"/>
      <c r="E1164" s="68"/>
      <c r="F1164" s="68"/>
      <c r="G1164" s="69"/>
      <c r="I1164" s="24" t="s">
        <v>251</v>
      </c>
    </row>
    <row r="1165" spans="2:9" ht="24.6" thickBot="1" x14ac:dyDescent="0.35">
      <c r="B1165" s="5" t="s">
        <v>5</v>
      </c>
      <c r="C1165" s="70" t="s">
        <v>6</v>
      </c>
      <c r="D1165" s="71"/>
      <c r="E1165" s="72"/>
      <c r="F1165" s="6" t="s">
        <v>7</v>
      </c>
      <c r="G1165" s="7" t="s">
        <v>8</v>
      </c>
      <c r="I1165" s="25" t="s">
        <v>252</v>
      </c>
    </row>
    <row r="1166" spans="2:9" ht="41.4" thickBot="1" x14ac:dyDescent="0.35">
      <c r="B1166" s="2" t="s">
        <v>255</v>
      </c>
      <c r="C1166" s="73" t="s">
        <v>258</v>
      </c>
      <c r="D1166" s="74"/>
      <c r="E1166" s="75"/>
      <c r="F1166" s="8" t="s">
        <v>258</v>
      </c>
      <c r="G1166" s="9" t="s">
        <v>258</v>
      </c>
      <c r="H1166" s="26" t="str">
        <f>IFERROR(VLOOKUP(C1164,'[1]piano 20-22'!$D$5:$F$142,3,FALSE),"")</f>
        <v/>
      </c>
      <c r="I1166" s="27" t="s">
        <v>253</v>
      </c>
    </row>
    <row r="1167" spans="2:9" ht="40.799999999999997" x14ac:dyDescent="0.3">
      <c r="B1167" s="10" t="s">
        <v>259</v>
      </c>
      <c r="C1167" s="76" t="s">
        <v>422</v>
      </c>
      <c r="D1167" s="77"/>
      <c r="E1167" s="78"/>
      <c r="F1167" s="8" t="s">
        <v>423</v>
      </c>
      <c r="G1167" s="9" t="s">
        <v>258</v>
      </c>
      <c r="H1167" s="26" t="str">
        <f>IFERROR(VLOOKUP(C1164,'[1]piano 21-23'!$D$5:$F$142,3,FALSE),"")</f>
        <v xml:space="preserve">Da luglio 2022 (o altro termine indicato nel Regolamento) </v>
      </c>
      <c r="I1167" s="27" t="s">
        <v>253</v>
      </c>
    </row>
    <row r="1168" spans="2:9" ht="41.4" thickBot="1" x14ac:dyDescent="0.35">
      <c r="B1168" s="11" t="s">
        <v>262</v>
      </c>
      <c r="C1168" s="79" t="s">
        <v>424</v>
      </c>
      <c r="D1168" s="80"/>
      <c r="E1168" s="81"/>
      <c r="F1168" s="12" t="s">
        <v>263</v>
      </c>
      <c r="G1168" s="13" t="s">
        <v>258</v>
      </c>
      <c r="H1168" s="26" t="str">
        <f>IFERROR(VLOOKUP(C1164,'[1]piano 22-24'!$D$5:$F$142,3,FALSE),"")</f>
        <v xml:space="preserve">Linee di azione ancora vigenti  </v>
      </c>
      <c r="I1168" s="27" t="s">
        <v>253</v>
      </c>
    </row>
    <row r="1169" spans="2:9" ht="28.8" x14ac:dyDescent="0.3">
      <c r="B1169" s="14" t="s">
        <v>9</v>
      </c>
      <c r="C1169" s="15" t="s">
        <v>10</v>
      </c>
      <c r="D1169" s="16" t="s">
        <v>11</v>
      </c>
      <c r="E1169" s="17" t="s">
        <v>12</v>
      </c>
      <c r="F1169" s="54"/>
      <c r="G1169" s="55"/>
      <c r="I1169" s="24" t="s">
        <v>254</v>
      </c>
    </row>
    <row r="1170" spans="2:9" x14ac:dyDescent="0.3">
      <c r="B1170" s="18" t="s">
        <v>13</v>
      </c>
      <c r="C1170" s="19">
        <v>44927</v>
      </c>
      <c r="D1170" s="56" t="s">
        <v>14</v>
      </c>
      <c r="E1170" s="58"/>
      <c r="F1170" s="60" t="s">
        <v>15</v>
      </c>
      <c r="G1170" s="61"/>
      <c r="I1170" s="24" t="s">
        <v>254</v>
      </c>
    </row>
    <row r="1171" spans="2:9" ht="15" thickBot="1" x14ac:dyDescent="0.35">
      <c r="B1171" s="20" t="s">
        <v>16</v>
      </c>
      <c r="C1171" s="21">
        <v>45657</v>
      </c>
      <c r="D1171" s="57"/>
      <c r="E1171" s="59"/>
      <c r="F1171" s="62"/>
      <c r="G1171" s="63"/>
      <c r="I1171" s="24" t="s">
        <v>254</v>
      </c>
    </row>
    <row r="1172" spans="2:9" x14ac:dyDescent="0.3">
      <c r="I1172" s="22"/>
    </row>
    <row r="1173" spans="2:9" x14ac:dyDescent="0.3">
      <c r="I1173" s="22"/>
    </row>
    <row r="1174" spans="2:9" x14ac:dyDescent="0.3">
      <c r="I1174" s="22"/>
    </row>
    <row r="1175" spans="2:9" ht="15" thickBot="1" x14ac:dyDescent="0.35">
      <c r="I1175" s="22"/>
    </row>
    <row r="1176" spans="2:9" ht="42" thickBot="1" x14ac:dyDescent="0.35">
      <c r="B1176" s="2" t="s">
        <v>2</v>
      </c>
      <c r="C1176" s="3" t="s">
        <v>115</v>
      </c>
      <c r="D1176" s="64" t="s">
        <v>116</v>
      </c>
      <c r="E1176" s="65"/>
      <c r="F1176" s="65"/>
      <c r="G1176" s="66"/>
      <c r="H1176" s="23" t="s">
        <v>250</v>
      </c>
      <c r="I1176" s="24" t="s">
        <v>251</v>
      </c>
    </row>
    <row r="1177" spans="2:9" ht="15" thickBot="1" x14ac:dyDescent="0.35">
      <c r="B1177" s="4" t="s">
        <v>3</v>
      </c>
      <c r="C1177" s="3" t="s">
        <v>126</v>
      </c>
      <c r="D1177" s="67"/>
      <c r="E1177" s="68"/>
      <c r="F1177" s="68"/>
      <c r="G1177" s="69"/>
      <c r="I1177" s="24" t="s">
        <v>251</v>
      </c>
    </row>
    <row r="1178" spans="2:9" ht="24.6" thickBot="1" x14ac:dyDescent="0.35">
      <c r="B1178" s="5" t="s">
        <v>5</v>
      </c>
      <c r="C1178" s="70" t="s">
        <v>6</v>
      </c>
      <c r="D1178" s="71"/>
      <c r="E1178" s="72"/>
      <c r="F1178" s="6" t="s">
        <v>7</v>
      </c>
      <c r="G1178" s="7" t="s">
        <v>8</v>
      </c>
      <c r="I1178" s="25" t="s">
        <v>252</v>
      </c>
    </row>
    <row r="1179" spans="2:9" ht="41.4" thickBot="1" x14ac:dyDescent="0.35">
      <c r="B1179" s="2" t="s">
        <v>255</v>
      </c>
      <c r="C1179" s="73" t="s">
        <v>258</v>
      </c>
      <c r="D1179" s="74"/>
      <c r="E1179" s="75"/>
      <c r="F1179" s="8" t="s">
        <v>258</v>
      </c>
      <c r="G1179" s="9" t="s">
        <v>258</v>
      </c>
      <c r="H1179" s="26" t="str">
        <f>IFERROR(VLOOKUP(C1177,'[1]piano 20-22'!$D$5:$F$142,3,FALSE),"")</f>
        <v/>
      </c>
      <c r="I1179" s="27" t="s">
        <v>253</v>
      </c>
    </row>
    <row r="1180" spans="2:9" ht="40.799999999999997" x14ac:dyDescent="0.3">
      <c r="B1180" s="10" t="s">
        <v>259</v>
      </c>
      <c r="C1180" s="76" t="s">
        <v>425</v>
      </c>
      <c r="D1180" s="77"/>
      <c r="E1180" s="78"/>
      <c r="F1180" s="8" t="s">
        <v>258</v>
      </c>
      <c r="G1180" s="9" t="s">
        <v>426</v>
      </c>
      <c r="H1180" s="26" t="str">
        <f>IFERROR(VLOOKUP(C1177,'[1]piano 21-23'!$D$5:$F$142,3,FALSE),"")</f>
        <v xml:space="preserve">Entro gennaio 2023 (o altro termine indicato nel Regolamento) </v>
      </c>
      <c r="I1180" s="27" t="s">
        <v>253</v>
      </c>
    </row>
    <row r="1181" spans="2:9" ht="41.4" thickBot="1" x14ac:dyDescent="0.35">
      <c r="B1181" s="11" t="s">
        <v>262</v>
      </c>
      <c r="C1181" s="79" t="s">
        <v>427</v>
      </c>
      <c r="D1181" s="80"/>
      <c r="E1181" s="81"/>
      <c r="F1181" s="12" t="s">
        <v>258</v>
      </c>
      <c r="G1181" s="13" t="s">
        <v>428</v>
      </c>
      <c r="H1181" s="26" t="str">
        <f>IFERROR(VLOOKUP(C1177,'[1]piano 22-24'!$D$5:$F$142,3,FALSE),"")</f>
        <v xml:space="preserve">Entro gennaio 2023 </v>
      </c>
      <c r="I1181" s="27" t="s">
        <v>253</v>
      </c>
    </row>
    <row r="1182" spans="2:9" ht="28.8" x14ac:dyDescent="0.3">
      <c r="B1182" s="14" t="s">
        <v>9</v>
      </c>
      <c r="C1182" s="15" t="s">
        <v>10</v>
      </c>
      <c r="D1182" s="16" t="s">
        <v>11</v>
      </c>
      <c r="E1182" s="17" t="s">
        <v>12</v>
      </c>
      <c r="F1182" s="54"/>
      <c r="G1182" s="55"/>
      <c r="I1182" s="24" t="s">
        <v>254</v>
      </c>
    </row>
    <row r="1183" spans="2:9" x14ac:dyDescent="0.3">
      <c r="B1183" s="18" t="s">
        <v>13</v>
      </c>
      <c r="C1183" s="19">
        <v>44927</v>
      </c>
      <c r="D1183" s="56" t="s">
        <v>14</v>
      </c>
      <c r="E1183" s="58"/>
      <c r="F1183" s="60" t="s">
        <v>15</v>
      </c>
      <c r="G1183" s="61"/>
      <c r="I1183" s="24" t="s">
        <v>254</v>
      </c>
    </row>
    <row r="1184" spans="2:9" ht="15" thickBot="1" x14ac:dyDescent="0.35">
      <c r="B1184" s="20" t="s">
        <v>16</v>
      </c>
      <c r="C1184" s="21">
        <v>45657</v>
      </c>
      <c r="D1184" s="57"/>
      <c r="E1184" s="59"/>
      <c r="F1184" s="62"/>
      <c r="G1184" s="63"/>
      <c r="I1184" s="24" t="s">
        <v>254</v>
      </c>
    </row>
    <row r="1185" spans="2:9" x14ac:dyDescent="0.3">
      <c r="I1185" s="22"/>
    </row>
    <row r="1186" spans="2:9" x14ac:dyDescent="0.3">
      <c r="I1186" s="22"/>
    </row>
    <row r="1187" spans="2:9" x14ac:dyDescent="0.3">
      <c r="I1187" s="22"/>
    </row>
    <row r="1188" spans="2:9" ht="15" thickBot="1" x14ac:dyDescent="0.35">
      <c r="I1188" s="22"/>
    </row>
    <row r="1189" spans="2:9" ht="42" thickBot="1" x14ac:dyDescent="0.35">
      <c r="B1189" s="2" t="s">
        <v>2</v>
      </c>
      <c r="C1189" s="3" t="s">
        <v>115</v>
      </c>
      <c r="D1189" s="64" t="s">
        <v>116</v>
      </c>
      <c r="E1189" s="65"/>
      <c r="F1189" s="65"/>
      <c r="G1189" s="66"/>
      <c r="H1189" s="23" t="s">
        <v>250</v>
      </c>
      <c r="I1189" s="24" t="s">
        <v>251</v>
      </c>
    </row>
    <row r="1190" spans="2:9" ht="15" thickBot="1" x14ac:dyDescent="0.35">
      <c r="B1190" s="4" t="s">
        <v>3</v>
      </c>
      <c r="C1190" s="3" t="s">
        <v>127</v>
      </c>
      <c r="D1190" s="67"/>
      <c r="E1190" s="68"/>
      <c r="F1190" s="68"/>
      <c r="G1190" s="69"/>
      <c r="I1190" s="24" t="s">
        <v>251</v>
      </c>
    </row>
    <row r="1191" spans="2:9" ht="24.6" thickBot="1" x14ac:dyDescent="0.35">
      <c r="B1191" s="5" t="s">
        <v>5</v>
      </c>
      <c r="C1191" s="70" t="s">
        <v>6</v>
      </c>
      <c r="D1191" s="71"/>
      <c r="E1191" s="72"/>
      <c r="F1191" s="6" t="s">
        <v>7</v>
      </c>
      <c r="G1191" s="7" t="s">
        <v>8</v>
      </c>
      <c r="I1191" s="25" t="s">
        <v>252</v>
      </c>
    </row>
    <row r="1192" spans="2:9" ht="41.4" thickBot="1" x14ac:dyDescent="0.35">
      <c r="B1192" s="2" t="s">
        <v>255</v>
      </c>
      <c r="C1192" s="73" t="s">
        <v>258</v>
      </c>
      <c r="D1192" s="74"/>
      <c r="E1192" s="75"/>
      <c r="F1192" s="8" t="s">
        <v>258</v>
      </c>
      <c r="G1192" s="9" t="s">
        <v>258</v>
      </c>
      <c r="H1192" s="26" t="str">
        <f>IFERROR(VLOOKUP(C1190,'[1]piano 20-22'!$D$5:$F$142,3,FALSE),"")</f>
        <v/>
      </c>
      <c r="I1192" s="27" t="s">
        <v>253</v>
      </c>
    </row>
    <row r="1193" spans="2:9" ht="40.799999999999997" x14ac:dyDescent="0.3">
      <c r="B1193" s="10" t="s">
        <v>259</v>
      </c>
      <c r="C1193" s="76" t="s">
        <v>429</v>
      </c>
      <c r="D1193" s="77"/>
      <c r="E1193" s="78"/>
      <c r="F1193" s="8" t="s">
        <v>258</v>
      </c>
      <c r="G1193" s="9" t="s">
        <v>430</v>
      </c>
      <c r="H1193" s="26" t="str">
        <f>IFERROR(VLOOKUP(C1190,'[1]piano 21-23'!$D$5:$F$142,3,FALSE),"")</f>
        <v xml:space="preserve">Entro febbraio 2023 (o altro termine indicato nel Regolamento) </v>
      </c>
      <c r="I1193" s="27" t="s">
        <v>253</v>
      </c>
    </row>
    <row r="1194" spans="2:9" ht="41.4" thickBot="1" x14ac:dyDescent="0.35">
      <c r="B1194" s="11" t="s">
        <v>262</v>
      </c>
      <c r="C1194" s="79" t="s">
        <v>431</v>
      </c>
      <c r="D1194" s="80"/>
      <c r="E1194" s="81"/>
      <c r="F1194" s="12" t="s">
        <v>258</v>
      </c>
      <c r="G1194" s="13" t="s">
        <v>432</v>
      </c>
      <c r="H1194" s="26" t="str">
        <f>IFERROR(VLOOKUP(C1190,'[1]piano 22-24'!$D$5:$F$142,3,FALSE),"")</f>
        <v xml:space="preserve">Entro febbraio 2023 </v>
      </c>
      <c r="I1194" s="27" t="s">
        <v>253</v>
      </c>
    </row>
    <row r="1195" spans="2:9" ht="28.8" x14ac:dyDescent="0.3">
      <c r="B1195" s="14" t="s">
        <v>9</v>
      </c>
      <c r="C1195" s="15" t="s">
        <v>10</v>
      </c>
      <c r="D1195" s="16" t="s">
        <v>11</v>
      </c>
      <c r="E1195" s="17" t="s">
        <v>12</v>
      </c>
      <c r="F1195" s="54"/>
      <c r="G1195" s="55"/>
      <c r="I1195" s="24" t="s">
        <v>254</v>
      </c>
    </row>
    <row r="1196" spans="2:9" x14ac:dyDescent="0.3">
      <c r="B1196" s="18" t="s">
        <v>13</v>
      </c>
      <c r="C1196" s="19">
        <v>44927</v>
      </c>
      <c r="D1196" s="56" t="s">
        <v>14</v>
      </c>
      <c r="E1196" s="58"/>
      <c r="F1196" s="60" t="s">
        <v>15</v>
      </c>
      <c r="G1196" s="61"/>
      <c r="I1196" s="24" t="s">
        <v>254</v>
      </c>
    </row>
    <row r="1197" spans="2:9" ht="15" thickBot="1" x14ac:dyDescent="0.35">
      <c r="B1197" s="20" t="s">
        <v>16</v>
      </c>
      <c r="C1197" s="21">
        <v>45657</v>
      </c>
      <c r="D1197" s="57"/>
      <c r="E1197" s="59"/>
      <c r="F1197" s="62"/>
      <c r="G1197" s="63"/>
      <c r="I1197" s="24" t="s">
        <v>254</v>
      </c>
    </row>
    <row r="1198" spans="2:9" x14ac:dyDescent="0.3">
      <c r="I1198" s="22"/>
    </row>
    <row r="1199" spans="2:9" x14ac:dyDescent="0.3">
      <c r="I1199" s="22"/>
    </row>
    <row r="1200" spans="2:9" x14ac:dyDescent="0.3">
      <c r="I1200" s="22"/>
    </row>
    <row r="1201" spans="2:9" ht="15" thickBot="1" x14ac:dyDescent="0.35">
      <c r="I1201" s="22"/>
    </row>
    <row r="1202" spans="2:9" ht="42" thickBot="1" x14ac:dyDescent="0.35">
      <c r="B1202" s="2" t="s">
        <v>2</v>
      </c>
      <c r="C1202" s="3" t="s">
        <v>128</v>
      </c>
      <c r="D1202" s="64" t="s">
        <v>129</v>
      </c>
      <c r="E1202" s="65"/>
      <c r="F1202" s="65"/>
      <c r="G1202" s="66"/>
      <c r="H1202" s="23" t="s">
        <v>250</v>
      </c>
      <c r="I1202" s="24" t="s">
        <v>251</v>
      </c>
    </row>
    <row r="1203" spans="2:9" ht="15" thickBot="1" x14ac:dyDescent="0.35">
      <c r="B1203" s="4" t="s">
        <v>3</v>
      </c>
      <c r="C1203" s="3" t="s">
        <v>130</v>
      </c>
      <c r="D1203" s="67"/>
      <c r="E1203" s="68"/>
      <c r="F1203" s="68"/>
      <c r="G1203" s="69"/>
      <c r="I1203" s="24" t="s">
        <v>251</v>
      </c>
    </row>
    <row r="1204" spans="2:9" ht="24.6" thickBot="1" x14ac:dyDescent="0.35">
      <c r="B1204" s="5" t="s">
        <v>5</v>
      </c>
      <c r="C1204" s="70" t="s">
        <v>6</v>
      </c>
      <c r="D1204" s="71"/>
      <c r="E1204" s="72"/>
      <c r="F1204" s="6" t="s">
        <v>7</v>
      </c>
      <c r="G1204" s="7" t="s">
        <v>8</v>
      </c>
      <c r="I1204" s="25" t="s">
        <v>252</v>
      </c>
    </row>
    <row r="1205" spans="2:9" ht="41.4" thickBot="1" x14ac:dyDescent="0.35">
      <c r="B1205" s="2" t="s">
        <v>255</v>
      </c>
      <c r="C1205" s="73" t="s">
        <v>433</v>
      </c>
      <c r="D1205" s="74"/>
      <c r="E1205" s="75"/>
      <c r="F1205" s="8" t="s">
        <v>257</v>
      </c>
      <c r="G1205" s="9" t="s">
        <v>258</v>
      </c>
      <c r="H1205" s="26" t="str">
        <f>IFERROR(VLOOKUP(C1203,'[1]piano 20-22'!$D$5:$F$142,3,FALSE),"")</f>
        <v xml:space="preserve">Da settembre 2020 </v>
      </c>
      <c r="I1205" s="27" t="s">
        <v>253</v>
      </c>
    </row>
    <row r="1206" spans="2:9" ht="40.799999999999997" x14ac:dyDescent="0.3">
      <c r="B1206" s="10" t="s">
        <v>259</v>
      </c>
      <c r="C1206" s="76" t="s">
        <v>258</v>
      </c>
      <c r="D1206" s="77"/>
      <c r="E1206" s="78"/>
      <c r="F1206" s="8" t="s">
        <v>258</v>
      </c>
      <c r="G1206" s="9" t="s">
        <v>258</v>
      </c>
      <c r="H1206" s="26" t="str">
        <f>IFERROR(VLOOKUP(C1203,'[1]piano 21-23'!$D$5:$F$142,3,FALSE),"")</f>
        <v/>
      </c>
      <c r="I1206" s="27" t="s">
        <v>253</v>
      </c>
    </row>
    <row r="1207" spans="2:9" ht="40.799999999999997" x14ac:dyDescent="0.3">
      <c r="B1207" s="11" t="s">
        <v>262</v>
      </c>
      <c r="C1207" s="79" t="s">
        <v>258</v>
      </c>
      <c r="D1207" s="80"/>
      <c r="E1207" s="81"/>
      <c r="F1207" s="12" t="s">
        <v>258</v>
      </c>
      <c r="G1207" s="13" t="s">
        <v>258</v>
      </c>
      <c r="H1207" s="26" t="str">
        <f>IFERROR(VLOOKUP(C1203,'[1]piano 22-24'!$D$5:$F$142,3,FALSE),"")</f>
        <v/>
      </c>
      <c r="I1207" s="27" t="s">
        <v>253</v>
      </c>
    </row>
    <row r="1208" spans="2:9" ht="28.8" x14ac:dyDescent="0.3">
      <c r="B1208" s="14" t="s">
        <v>9</v>
      </c>
      <c r="C1208" s="15" t="s">
        <v>10</v>
      </c>
      <c r="D1208" s="16" t="s">
        <v>11</v>
      </c>
      <c r="E1208" s="17" t="s">
        <v>12</v>
      </c>
      <c r="F1208" s="54"/>
      <c r="G1208" s="55"/>
      <c r="I1208" s="24" t="s">
        <v>254</v>
      </c>
    </row>
    <row r="1209" spans="2:9" x14ac:dyDescent="0.3">
      <c r="B1209" s="18" t="s">
        <v>13</v>
      </c>
      <c r="C1209" s="19">
        <v>44927</v>
      </c>
      <c r="D1209" s="56" t="s">
        <v>14</v>
      </c>
      <c r="E1209" s="58"/>
      <c r="F1209" s="60" t="s">
        <v>15</v>
      </c>
      <c r="G1209" s="61"/>
      <c r="I1209" s="24" t="s">
        <v>254</v>
      </c>
    </row>
    <row r="1210" spans="2:9" ht="15" thickBot="1" x14ac:dyDescent="0.35">
      <c r="B1210" s="20" t="s">
        <v>16</v>
      </c>
      <c r="C1210" s="21">
        <v>45657</v>
      </c>
      <c r="D1210" s="57"/>
      <c r="E1210" s="59"/>
      <c r="F1210" s="62"/>
      <c r="G1210" s="63"/>
      <c r="I1210" s="24" t="s">
        <v>254</v>
      </c>
    </row>
    <row r="1211" spans="2:9" x14ac:dyDescent="0.3">
      <c r="I1211" s="22"/>
    </row>
    <row r="1212" spans="2:9" x14ac:dyDescent="0.3">
      <c r="I1212" s="22"/>
    </row>
    <row r="1213" spans="2:9" x14ac:dyDescent="0.3">
      <c r="I1213" s="22"/>
    </row>
    <row r="1214" spans="2:9" ht="15" thickBot="1" x14ac:dyDescent="0.35">
      <c r="I1214" s="22"/>
    </row>
    <row r="1215" spans="2:9" ht="42" thickBot="1" x14ac:dyDescent="0.35">
      <c r="B1215" s="2" t="s">
        <v>2</v>
      </c>
      <c r="C1215" s="3" t="s">
        <v>128</v>
      </c>
      <c r="D1215" s="64" t="s">
        <v>129</v>
      </c>
      <c r="E1215" s="65"/>
      <c r="F1215" s="65"/>
      <c r="G1215" s="66"/>
      <c r="H1215" s="23" t="s">
        <v>250</v>
      </c>
      <c r="I1215" s="24" t="s">
        <v>251</v>
      </c>
    </row>
    <row r="1216" spans="2:9" ht="15" thickBot="1" x14ac:dyDescent="0.35">
      <c r="B1216" s="4" t="s">
        <v>3</v>
      </c>
      <c r="C1216" s="3" t="s">
        <v>131</v>
      </c>
      <c r="D1216" s="67"/>
      <c r="E1216" s="68"/>
      <c r="F1216" s="68"/>
      <c r="G1216" s="69"/>
      <c r="I1216" s="24" t="s">
        <v>251</v>
      </c>
    </row>
    <row r="1217" spans="2:9" ht="24.6" thickBot="1" x14ac:dyDescent="0.35">
      <c r="B1217" s="5" t="s">
        <v>5</v>
      </c>
      <c r="C1217" s="70" t="s">
        <v>6</v>
      </c>
      <c r="D1217" s="71"/>
      <c r="E1217" s="72"/>
      <c r="F1217" s="6" t="s">
        <v>7</v>
      </c>
      <c r="G1217" s="7" t="s">
        <v>8</v>
      </c>
      <c r="I1217" s="25" t="s">
        <v>252</v>
      </c>
    </row>
    <row r="1218" spans="2:9" ht="41.4" thickBot="1" x14ac:dyDescent="0.35">
      <c r="B1218" s="2" t="s">
        <v>255</v>
      </c>
      <c r="C1218" s="73" t="s">
        <v>434</v>
      </c>
      <c r="D1218" s="74"/>
      <c r="E1218" s="75"/>
      <c r="F1218" s="8" t="s">
        <v>258</v>
      </c>
      <c r="G1218" s="9" t="s">
        <v>414</v>
      </c>
      <c r="H1218" s="26" t="str">
        <f>IFERROR(VLOOKUP(C1216,'[1]piano 20-22'!$D$5:$F$142,3,FALSE),"")</f>
        <v xml:space="preserve">Entro settembre 2021 </v>
      </c>
      <c r="I1218" s="27" t="s">
        <v>253</v>
      </c>
    </row>
    <row r="1219" spans="2:9" ht="40.799999999999997" x14ac:dyDescent="0.3">
      <c r="B1219" s="10" t="s">
        <v>259</v>
      </c>
      <c r="C1219" s="76" t="s">
        <v>258</v>
      </c>
      <c r="D1219" s="77"/>
      <c r="E1219" s="78"/>
      <c r="F1219" s="8" t="s">
        <v>258</v>
      </c>
      <c r="G1219" s="9" t="s">
        <v>258</v>
      </c>
      <c r="H1219" s="26" t="str">
        <f>IFERROR(VLOOKUP(C1216,'[1]piano 21-23'!$D$5:$F$142,3,FALSE),"")</f>
        <v/>
      </c>
      <c r="I1219" s="27" t="s">
        <v>253</v>
      </c>
    </row>
    <row r="1220" spans="2:9" ht="41.4" thickBot="1" x14ac:dyDescent="0.35">
      <c r="B1220" s="11" t="s">
        <v>262</v>
      </c>
      <c r="C1220" s="79" t="s">
        <v>258</v>
      </c>
      <c r="D1220" s="80"/>
      <c r="E1220" s="81"/>
      <c r="F1220" s="12" t="s">
        <v>258</v>
      </c>
      <c r="G1220" s="13" t="s">
        <v>258</v>
      </c>
      <c r="H1220" s="26" t="str">
        <f>IFERROR(VLOOKUP(C1216,'[1]piano 22-24'!$D$5:$F$142,3,FALSE),"")</f>
        <v/>
      </c>
      <c r="I1220" s="27" t="s">
        <v>253</v>
      </c>
    </row>
    <row r="1221" spans="2:9" ht="28.8" x14ac:dyDescent="0.3">
      <c r="B1221" s="14" t="s">
        <v>9</v>
      </c>
      <c r="C1221" s="15" t="s">
        <v>10</v>
      </c>
      <c r="D1221" s="16" t="s">
        <v>11</v>
      </c>
      <c r="E1221" s="17" t="s">
        <v>12</v>
      </c>
      <c r="F1221" s="54"/>
      <c r="G1221" s="55"/>
      <c r="I1221" s="24" t="s">
        <v>254</v>
      </c>
    </row>
    <row r="1222" spans="2:9" x14ac:dyDescent="0.3">
      <c r="B1222" s="18" t="s">
        <v>13</v>
      </c>
      <c r="C1222" s="19">
        <v>44927</v>
      </c>
      <c r="D1222" s="56" t="s">
        <v>14</v>
      </c>
      <c r="E1222" s="58"/>
      <c r="F1222" s="60" t="s">
        <v>15</v>
      </c>
      <c r="G1222" s="61"/>
      <c r="I1222" s="24" t="s">
        <v>254</v>
      </c>
    </row>
    <row r="1223" spans="2:9" ht="15" thickBot="1" x14ac:dyDescent="0.35">
      <c r="B1223" s="20" t="s">
        <v>16</v>
      </c>
      <c r="C1223" s="21">
        <v>45657</v>
      </c>
      <c r="D1223" s="57"/>
      <c r="E1223" s="59"/>
      <c r="F1223" s="62"/>
      <c r="G1223" s="63"/>
      <c r="I1223" s="24" t="s">
        <v>254</v>
      </c>
    </row>
    <row r="1224" spans="2:9" x14ac:dyDescent="0.3">
      <c r="I1224" s="22"/>
    </row>
    <row r="1225" spans="2:9" x14ac:dyDescent="0.3">
      <c r="I1225" s="22"/>
    </row>
    <row r="1226" spans="2:9" x14ac:dyDescent="0.3">
      <c r="I1226" s="22"/>
    </row>
    <row r="1227" spans="2:9" ht="15" thickBot="1" x14ac:dyDescent="0.35">
      <c r="I1227" s="22"/>
    </row>
    <row r="1228" spans="2:9" ht="42" thickBot="1" x14ac:dyDescent="0.35">
      <c r="B1228" s="2" t="s">
        <v>2</v>
      </c>
      <c r="C1228" s="3" t="s">
        <v>128</v>
      </c>
      <c r="D1228" s="64" t="s">
        <v>129</v>
      </c>
      <c r="E1228" s="65"/>
      <c r="F1228" s="65"/>
      <c r="G1228" s="66"/>
      <c r="H1228" s="23" t="s">
        <v>250</v>
      </c>
      <c r="I1228" s="24" t="s">
        <v>251</v>
      </c>
    </row>
    <row r="1229" spans="2:9" ht="15" thickBot="1" x14ac:dyDescent="0.35">
      <c r="B1229" s="4" t="s">
        <v>3</v>
      </c>
      <c r="C1229" s="3" t="s">
        <v>132</v>
      </c>
      <c r="D1229" s="67"/>
      <c r="E1229" s="68"/>
      <c r="F1229" s="68"/>
      <c r="G1229" s="69"/>
      <c r="I1229" s="24" t="s">
        <v>251</v>
      </c>
    </row>
    <row r="1230" spans="2:9" ht="24.6" thickBot="1" x14ac:dyDescent="0.35">
      <c r="B1230" s="5" t="s">
        <v>5</v>
      </c>
      <c r="C1230" s="70" t="s">
        <v>6</v>
      </c>
      <c r="D1230" s="71"/>
      <c r="E1230" s="72"/>
      <c r="F1230" s="6" t="s">
        <v>7</v>
      </c>
      <c r="G1230" s="7" t="s">
        <v>8</v>
      </c>
      <c r="I1230" s="25" t="s">
        <v>252</v>
      </c>
    </row>
    <row r="1231" spans="2:9" ht="41.4" thickBot="1" x14ac:dyDescent="0.35">
      <c r="B1231" s="2" t="s">
        <v>255</v>
      </c>
      <c r="C1231" s="73" t="s">
        <v>435</v>
      </c>
      <c r="D1231" s="74"/>
      <c r="E1231" s="75"/>
      <c r="F1231" s="8" t="s">
        <v>282</v>
      </c>
      <c r="G1231" s="9" t="s">
        <v>258</v>
      </c>
      <c r="H1231" s="26" t="str">
        <f>IFERROR(VLOOKUP(C1229,'[1]piano 20-22'!$D$5:$F$142,3,FALSE),"")</f>
        <v xml:space="preserve">Da gennaio 2022 </v>
      </c>
      <c r="I1231" s="27" t="s">
        <v>253</v>
      </c>
    </row>
    <row r="1232" spans="2:9" ht="40.799999999999997" x14ac:dyDescent="0.3">
      <c r="B1232" s="10" t="s">
        <v>259</v>
      </c>
      <c r="C1232" s="76" t="s">
        <v>258</v>
      </c>
      <c r="D1232" s="77"/>
      <c r="E1232" s="78"/>
      <c r="F1232" s="8" t="s">
        <v>258</v>
      </c>
      <c r="G1232" s="9" t="s">
        <v>258</v>
      </c>
      <c r="H1232" s="26" t="str">
        <f>IFERROR(VLOOKUP(C1229,'[1]piano 21-23'!$D$5:$F$142,3,FALSE),"")</f>
        <v/>
      </c>
      <c r="I1232" s="27" t="s">
        <v>253</v>
      </c>
    </row>
    <row r="1233" spans="2:9" ht="41.4" thickBot="1" x14ac:dyDescent="0.35">
      <c r="B1233" s="11" t="s">
        <v>262</v>
      </c>
      <c r="C1233" s="79" t="s">
        <v>258</v>
      </c>
      <c r="D1233" s="80"/>
      <c r="E1233" s="81"/>
      <c r="F1233" s="12" t="s">
        <v>258</v>
      </c>
      <c r="G1233" s="13" t="s">
        <v>258</v>
      </c>
      <c r="H1233" s="26" t="str">
        <f>IFERROR(VLOOKUP(C1229,'[1]piano 22-24'!$D$5:$F$142,3,FALSE),"")</f>
        <v/>
      </c>
      <c r="I1233" s="27" t="s">
        <v>253</v>
      </c>
    </row>
    <row r="1234" spans="2:9" ht="28.8" x14ac:dyDescent="0.3">
      <c r="B1234" s="14" t="s">
        <v>9</v>
      </c>
      <c r="C1234" s="15" t="s">
        <v>10</v>
      </c>
      <c r="D1234" s="16" t="s">
        <v>11</v>
      </c>
      <c r="E1234" s="17" t="s">
        <v>12</v>
      </c>
      <c r="F1234" s="54"/>
      <c r="G1234" s="55"/>
      <c r="I1234" s="24" t="s">
        <v>254</v>
      </c>
    </row>
    <row r="1235" spans="2:9" x14ac:dyDescent="0.3">
      <c r="B1235" s="18" t="s">
        <v>13</v>
      </c>
      <c r="C1235" s="19">
        <v>44927</v>
      </c>
      <c r="D1235" s="56" t="s">
        <v>14</v>
      </c>
      <c r="E1235" s="58"/>
      <c r="F1235" s="60" t="s">
        <v>15</v>
      </c>
      <c r="G1235" s="61"/>
      <c r="I1235" s="24" t="s">
        <v>254</v>
      </c>
    </row>
    <row r="1236" spans="2:9" ht="15" thickBot="1" x14ac:dyDescent="0.35">
      <c r="B1236" s="20" t="s">
        <v>16</v>
      </c>
      <c r="C1236" s="21">
        <v>45657</v>
      </c>
      <c r="D1236" s="57"/>
      <c r="E1236" s="59"/>
      <c r="F1236" s="62"/>
      <c r="G1236" s="63"/>
      <c r="I1236" s="24" t="s">
        <v>254</v>
      </c>
    </row>
    <row r="1237" spans="2:9" x14ac:dyDescent="0.3">
      <c r="I1237" s="22"/>
    </row>
    <row r="1238" spans="2:9" x14ac:dyDescent="0.3">
      <c r="I1238" s="22"/>
    </row>
    <row r="1239" spans="2:9" x14ac:dyDescent="0.3">
      <c r="I1239" s="22"/>
    </row>
    <row r="1240" spans="2:9" ht="15" thickBot="1" x14ac:dyDescent="0.35">
      <c r="I1240" s="22"/>
    </row>
    <row r="1241" spans="2:9" ht="42" thickBot="1" x14ac:dyDescent="0.35">
      <c r="B1241" s="2" t="s">
        <v>2</v>
      </c>
      <c r="C1241" s="3" t="s">
        <v>128</v>
      </c>
      <c r="D1241" s="64" t="s">
        <v>129</v>
      </c>
      <c r="E1241" s="65"/>
      <c r="F1241" s="65"/>
      <c r="G1241" s="66"/>
      <c r="H1241" s="23" t="s">
        <v>250</v>
      </c>
      <c r="I1241" s="24" t="s">
        <v>251</v>
      </c>
    </row>
    <row r="1242" spans="2:9" ht="15" thickBot="1" x14ac:dyDescent="0.35">
      <c r="B1242" s="4" t="s">
        <v>3</v>
      </c>
      <c r="C1242" s="3" t="s">
        <v>133</v>
      </c>
      <c r="D1242" s="67"/>
      <c r="E1242" s="68"/>
      <c r="F1242" s="68"/>
      <c r="G1242" s="69"/>
      <c r="I1242" s="24" t="s">
        <v>251</v>
      </c>
    </row>
    <row r="1243" spans="2:9" ht="24.6" thickBot="1" x14ac:dyDescent="0.35">
      <c r="B1243" s="5" t="s">
        <v>5</v>
      </c>
      <c r="C1243" s="70" t="s">
        <v>6</v>
      </c>
      <c r="D1243" s="71"/>
      <c r="E1243" s="72"/>
      <c r="F1243" s="6" t="s">
        <v>7</v>
      </c>
      <c r="G1243" s="7" t="s">
        <v>8</v>
      </c>
      <c r="I1243" s="25" t="s">
        <v>252</v>
      </c>
    </row>
    <row r="1244" spans="2:9" ht="41.4" thickBot="1" x14ac:dyDescent="0.35">
      <c r="B1244" s="2" t="s">
        <v>255</v>
      </c>
      <c r="C1244" s="73" t="s">
        <v>258</v>
      </c>
      <c r="D1244" s="74"/>
      <c r="E1244" s="75"/>
      <c r="F1244" s="8" t="s">
        <v>258</v>
      </c>
      <c r="G1244" s="9" t="s">
        <v>258</v>
      </c>
      <c r="H1244" s="26" t="str">
        <f>IFERROR(VLOOKUP(C1242,'[1]piano 20-22'!$D$5:$F$142,3,FALSE),"")</f>
        <v/>
      </c>
      <c r="I1244" s="27" t="s">
        <v>253</v>
      </c>
    </row>
    <row r="1245" spans="2:9" ht="40.799999999999997" x14ac:dyDescent="0.3">
      <c r="B1245" s="10" t="s">
        <v>259</v>
      </c>
      <c r="C1245" s="76" t="s">
        <v>436</v>
      </c>
      <c r="D1245" s="77"/>
      <c r="E1245" s="78"/>
      <c r="F1245" s="8" t="s">
        <v>261</v>
      </c>
      <c r="G1245" s="9" t="s">
        <v>258</v>
      </c>
      <c r="H1245" s="26" t="str">
        <f>IFERROR(VLOOKUP(C1242,'[1]piano 21-23'!$D$5:$F$142,3,FALSE),"")</f>
        <v xml:space="preserve">Da settembre 2020 (in corso) </v>
      </c>
      <c r="I1245" s="27" t="s">
        <v>253</v>
      </c>
    </row>
    <row r="1246" spans="2:9" ht="41.4" thickBot="1" x14ac:dyDescent="0.35">
      <c r="B1246" s="11" t="s">
        <v>262</v>
      </c>
      <c r="C1246" s="79" t="s">
        <v>258</v>
      </c>
      <c r="D1246" s="80"/>
      <c r="E1246" s="81"/>
      <c r="F1246" s="12" t="s">
        <v>258</v>
      </c>
      <c r="G1246" s="13" t="s">
        <v>258</v>
      </c>
      <c r="H1246" s="26" t="str">
        <f>IFERROR(VLOOKUP(C1242,'[1]piano 22-24'!$D$5:$F$142,3,FALSE),"")</f>
        <v/>
      </c>
      <c r="I1246" s="27" t="s">
        <v>253</v>
      </c>
    </row>
    <row r="1247" spans="2:9" ht="28.8" x14ac:dyDescent="0.3">
      <c r="B1247" s="14" t="s">
        <v>9</v>
      </c>
      <c r="C1247" s="15" t="s">
        <v>10</v>
      </c>
      <c r="D1247" s="16" t="s">
        <v>11</v>
      </c>
      <c r="E1247" s="17" t="s">
        <v>12</v>
      </c>
      <c r="F1247" s="54"/>
      <c r="G1247" s="55"/>
      <c r="I1247" s="24" t="s">
        <v>254</v>
      </c>
    </row>
    <row r="1248" spans="2:9" x14ac:dyDescent="0.3">
      <c r="B1248" s="18" t="s">
        <v>13</v>
      </c>
      <c r="C1248" s="19">
        <v>44927</v>
      </c>
      <c r="D1248" s="56" t="s">
        <v>14</v>
      </c>
      <c r="E1248" s="58"/>
      <c r="F1248" s="60" t="s">
        <v>15</v>
      </c>
      <c r="G1248" s="61"/>
      <c r="I1248" s="24" t="s">
        <v>254</v>
      </c>
    </row>
    <row r="1249" spans="2:9" ht="15" thickBot="1" x14ac:dyDescent="0.35">
      <c r="B1249" s="20" t="s">
        <v>16</v>
      </c>
      <c r="C1249" s="21">
        <v>45657</v>
      </c>
      <c r="D1249" s="57"/>
      <c r="E1249" s="59"/>
      <c r="F1249" s="62"/>
      <c r="G1249" s="63"/>
      <c r="I1249" s="24" t="s">
        <v>254</v>
      </c>
    </row>
    <row r="1250" spans="2:9" x14ac:dyDescent="0.3">
      <c r="I1250" s="22"/>
    </row>
    <row r="1251" spans="2:9" x14ac:dyDescent="0.3">
      <c r="I1251" s="22"/>
    </row>
    <row r="1252" spans="2:9" x14ac:dyDescent="0.3">
      <c r="I1252" s="22"/>
    </row>
    <row r="1253" spans="2:9" ht="15" thickBot="1" x14ac:dyDescent="0.35">
      <c r="I1253" s="22"/>
    </row>
    <row r="1254" spans="2:9" ht="42" thickBot="1" x14ac:dyDescent="0.35">
      <c r="B1254" s="2" t="s">
        <v>2</v>
      </c>
      <c r="C1254" s="3" t="s">
        <v>128</v>
      </c>
      <c r="D1254" s="64" t="s">
        <v>129</v>
      </c>
      <c r="E1254" s="65"/>
      <c r="F1254" s="65"/>
      <c r="G1254" s="66"/>
      <c r="H1254" s="23" t="s">
        <v>250</v>
      </c>
      <c r="I1254" s="24" t="s">
        <v>251</v>
      </c>
    </row>
    <row r="1255" spans="2:9" ht="15" thickBot="1" x14ac:dyDescent="0.35">
      <c r="B1255" s="4" t="s">
        <v>3</v>
      </c>
      <c r="C1255" s="3" t="s">
        <v>134</v>
      </c>
      <c r="D1255" s="67"/>
      <c r="E1255" s="68"/>
      <c r="F1255" s="68"/>
      <c r="G1255" s="69"/>
      <c r="I1255" s="24" t="s">
        <v>251</v>
      </c>
    </row>
    <row r="1256" spans="2:9" ht="24.6" thickBot="1" x14ac:dyDescent="0.35">
      <c r="B1256" s="5" t="s">
        <v>5</v>
      </c>
      <c r="C1256" s="70" t="s">
        <v>6</v>
      </c>
      <c r="D1256" s="71"/>
      <c r="E1256" s="72"/>
      <c r="F1256" s="6" t="s">
        <v>7</v>
      </c>
      <c r="G1256" s="7" t="s">
        <v>8</v>
      </c>
      <c r="I1256" s="25" t="s">
        <v>252</v>
      </c>
    </row>
    <row r="1257" spans="2:9" ht="41.4" thickBot="1" x14ac:dyDescent="0.35">
      <c r="B1257" s="2" t="s">
        <v>255</v>
      </c>
      <c r="C1257" s="73" t="s">
        <v>258</v>
      </c>
      <c r="D1257" s="74"/>
      <c r="E1257" s="75"/>
      <c r="F1257" s="8" t="s">
        <v>258</v>
      </c>
      <c r="G1257" s="9" t="s">
        <v>258</v>
      </c>
      <c r="H1257" s="26" t="str">
        <f>IFERROR(VLOOKUP(C1255,'[1]piano 20-22'!$D$5:$F$142,3,FALSE),"")</f>
        <v/>
      </c>
      <c r="I1257" s="27" t="s">
        <v>253</v>
      </c>
    </row>
    <row r="1258" spans="2:9" ht="40.799999999999997" x14ac:dyDescent="0.3">
      <c r="B1258" s="10" t="s">
        <v>259</v>
      </c>
      <c r="C1258" s="76" t="s">
        <v>437</v>
      </c>
      <c r="D1258" s="77"/>
      <c r="E1258" s="78"/>
      <c r="F1258" s="8" t="s">
        <v>261</v>
      </c>
      <c r="G1258" s="9" t="s">
        <v>258</v>
      </c>
      <c r="H1258" s="26" t="str">
        <f>IFERROR(VLOOKUP(C1255,'[1]piano 21-23'!$D$5:$F$142,3,FALSE),"")</f>
        <v xml:space="preserve">Da settembre 2020 (in corso) </v>
      </c>
      <c r="I1258" s="27" t="s">
        <v>253</v>
      </c>
    </row>
    <row r="1259" spans="2:9" ht="41.4" thickBot="1" x14ac:dyDescent="0.35">
      <c r="B1259" s="11" t="s">
        <v>262</v>
      </c>
      <c r="C1259" s="79" t="s">
        <v>258</v>
      </c>
      <c r="D1259" s="80"/>
      <c r="E1259" s="81"/>
      <c r="F1259" s="12" t="s">
        <v>258</v>
      </c>
      <c r="G1259" s="13" t="s">
        <v>258</v>
      </c>
      <c r="H1259" s="26" t="str">
        <f>IFERROR(VLOOKUP(C1255,'[1]piano 22-24'!$D$5:$F$142,3,FALSE),"")</f>
        <v/>
      </c>
      <c r="I1259" s="27" t="s">
        <v>253</v>
      </c>
    </row>
    <row r="1260" spans="2:9" ht="28.8" x14ac:dyDescent="0.3">
      <c r="B1260" s="14" t="s">
        <v>9</v>
      </c>
      <c r="C1260" s="15" t="s">
        <v>10</v>
      </c>
      <c r="D1260" s="16" t="s">
        <v>11</v>
      </c>
      <c r="E1260" s="17" t="s">
        <v>12</v>
      </c>
      <c r="F1260" s="54"/>
      <c r="G1260" s="55"/>
      <c r="I1260" s="24" t="s">
        <v>254</v>
      </c>
    </row>
    <row r="1261" spans="2:9" x14ac:dyDescent="0.3">
      <c r="B1261" s="18" t="s">
        <v>13</v>
      </c>
      <c r="C1261" s="19">
        <v>44927</v>
      </c>
      <c r="D1261" s="56" t="s">
        <v>14</v>
      </c>
      <c r="E1261" s="58"/>
      <c r="F1261" s="60" t="s">
        <v>15</v>
      </c>
      <c r="G1261" s="61"/>
      <c r="I1261" s="24" t="s">
        <v>254</v>
      </c>
    </row>
    <row r="1262" spans="2:9" ht="15" thickBot="1" x14ac:dyDescent="0.35">
      <c r="B1262" s="20" t="s">
        <v>16</v>
      </c>
      <c r="C1262" s="21">
        <v>45657</v>
      </c>
      <c r="D1262" s="57"/>
      <c r="E1262" s="59"/>
      <c r="F1262" s="62"/>
      <c r="G1262" s="63"/>
      <c r="I1262" s="24" t="s">
        <v>254</v>
      </c>
    </row>
    <row r="1263" spans="2:9" x14ac:dyDescent="0.3">
      <c r="I1263" s="22"/>
    </row>
    <row r="1264" spans="2:9" x14ac:dyDescent="0.3">
      <c r="I1264" s="22"/>
    </row>
    <row r="1265" spans="2:9" x14ac:dyDescent="0.3">
      <c r="I1265" s="22"/>
    </row>
    <row r="1266" spans="2:9" ht="15" thickBot="1" x14ac:dyDescent="0.35">
      <c r="I1266" s="22"/>
    </row>
    <row r="1267" spans="2:9" ht="42" thickBot="1" x14ac:dyDescent="0.35">
      <c r="B1267" s="2" t="s">
        <v>2</v>
      </c>
      <c r="C1267" s="3" t="s">
        <v>128</v>
      </c>
      <c r="D1267" s="64" t="s">
        <v>129</v>
      </c>
      <c r="E1267" s="65"/>
      <c r="F1267" s="65"/>
      <c r="G1267" s="66"/>
      <c r="H1267" s="23" t="s">
        <v>250</v>
      </c>
      <c r="I1267" s="24" t="s">
        <v>251</v>
      </c>
    </row>
    <row r="1268" spans="2:9" ht="15" thickBot="1" x14ac:dyDescent="0.35">
      <c r="B1268" s="4" t="s">
        <v>3</v>
      </c>
      <c r="C1268" s="3" t="s">
        <v>135</v>
      </c>
      <c r="D1268" s="67"/>
      <c r="E1268" s="68"/>
      <c r="F1268" s="68"/>
      <c r="G1268" s="69"/>
      <c r="I1268" s="24" t="s">
        <v>251</v>
      </c>
    </row>
    <row r="1269" spans="2:9" ht="24.6" thickBot="1" x14ac:dyDescent="0.35">
      <c r="B1269" s="5" t="s">
        <v>5</v>
      </c>
      <c r="C1269" s="70" t="s">
        <v>6</v>
      </c>
      <c r="D1269" s="71"/>
      <c r="E1269" s="72"/>
      <c r="F1269" s="6" t="s">
        <v>7</v>
      </c>
      <c r="G1269" s="7" t="s">
        <v>8</v>
      </c>
      <c r="I1269" s="25" t="s">
        <v>252</v>
      </c>
    </row>
    <row r="1270" spans="2:9" ht="41.4" thickBot="1" x14ac:dyDescent="0.35">
      <c r="B1270" s="2" t="s">
        <v>255</v>
      </c>
      <c r="C1270" s="73" t="s">
        <v>258</v>
      </c>
      <c r="D1270" s="74"/>
      <c r="E1270" s="75"/>
      <c r="F1270" s="8" t="s">
        <v>258</v>
      </c>
      <c r="G1270" s="9" t="s">
        <v>258</v>
      </c>
      <c r="H1270" s="26" t="str">
        <f>IFERROR(VLOOKUP(C1268,'[1]piano 20-22'!$D$5:$F$142,3,FALSE),"")</f>
        <v/>
      </c>
      <c r="I1270" s="27" t="s">
        <v>253</v>
      </c>
    </row>
    <row r="1271" spans="2:9" ht="40.799999999999997" x14ac:dyDescent="0.3">
      <c r="B1271" s="10" t="s">
        <v>259</v>
      </c>
      <c r="C1271" s="76" t="s">
        <v>438</v>
      </c>
      <c r="D1271" s="77"/>
      <c r="E1271" s="78"/>
      <c r="F1271" s="8" t="s">
        <v>258</v>
      </c>
      <c r="G1271" s="9" t="s">
        <v>421</v>
      </c>
      <c r="H1271" s="26" t="str">
        <f>IFERROR(VLOOKUP(C1268,'[1]piano 21-23'!$D$5:$F$142,3,FALSE),"")</f>
        <v xml:space="preserve">Entro giugno 2022 (o altro termine indicato nel Regolamento) </v>
      </c>
      <c r="I1271" s="27" t="s">
        <v>253</v>
      </c>
    </row>
    <row r="1272" spans="2:9" ht="41.4" thickBot="1" x14ac:dyDescent="0.35">
      <c r="B1272" s="11" t="s">
        <v>262</v>
      </c>
      <c r="C1272" s="79" t="s">
        <v>258</v>
      </c>
      <c r="D1272" s="80"/>
      <c r="E1272" s="81"/>
      <c r="F1272" s="12" t="s">
        <v>258</v>
      </c>
      <c r="G1272" s="13" t="s">
        <v>258</v>
      </c>
      <c r="H1272" s="26" t="str">
        <f>IFERROR(VLOOKUP(C1268,'[1]piano 22-24'!$D$5:$F$142,3,FALSE),"")</f>
        <v/>
      </c>
      <c r="I1272" s="27" t="s">
        <v>253</v>
      </c>
    </row>
    <row r="1273" spans="2:9" ht="28.8" x14ac:dyDescent="0.3">
      <c r="B1273" s="14" t="s">
        <v>9</v>
      </c>
      <c r="C1273" s="15" t="s">
        <v>10</v>
      </c>
      <c r="D1273" s="16" t="s">
        <v>11</v>
      </c>
      <c r="E1273" s="17" t="s">
        <v>12</v>
      </c>
      <c r="F1273" s="54"/>
      <c r="G1273" s="55"/>
      <c r="I1273" s="24" t="s">
        <v>254</v>
      </c>
    </row>
    <row r="1274" spans="2:9" x14ac:dyDescent="0.3">
      <c r="B1274" s="18" t="s">
        <v>13</v>
      </c>
      <c r="C1274" s="19">
        <v>44927</v>
      </c>
      <c r="D1274" s="56" t="s">
        <v>14</v>
      </c>
      <c r="E1274" s="58"/>
      <c r="F1274" s="60" t="s">
        <v>15</v>
      </c>
      <c r="G1274" s="61"/>
      <c r="I1274" s="24" t="s">
        <v>254</v>
      </c>
    </row>
    <row r="1275" spans="2:9" ht="15" thickBot="1" x14ac:dyDescent="0.35">
      <c r="B1275" s="20" t="s">
        <v>16</v>
      </c>
      <c r="C1275" s="21">
        <v>45657</v>
      </c>
      <c r="D1275" s="57"/>
      <c r="E1275" s="59"/>
      <c r="F1275" s="62"/>
      <c r="G1275" s="63"/>
      <c r="I1275" s="24" t="s">
        <v>254</v>
      </c>
    </row>
    <row r="1276" spans="2:9" x14ac:dyDescent="0.3">
      <c r="I1276" s="22"/>
    </row>
    <row r="1277" spans="2:9" x14ac:dyDescent="0.3">
      <c r="I1277" s="22"/>
    </row>
    <row r="1278" spans="2:9" x14ac:dyDescent="0.3">
      <c r="I1278" s="22"/>
    </row>
    <row r="1279" spans="2:9" ht="15" thickBot="1" x14ac:dyDescent="0.35">
      <c r="I1279" s="22"/>
    </row>
    <row r="1280" spans="2:9" ht="42" thickBot="1" x14ac:dyDescent="0.35">
      <c r="B1280" s="2" t="s">
        <v>2</v>
      </c>
      <c r="C1280" s="3" t="s">
        <v>128</v>
      </c>
      <c r="D1280" s="64" t="s">
        <v>129</v>
      </c>
      <c r="E1280" s="65"/>
      <c r="F1280" s="65"/>
      <c r="G1280" s="66"/>
      <c r="H1280" s="23" t="s">
        <v>250</v>
      </c>
      <c r="I1280" s="24" t="s">
        <v>251</v>
      </c>
    </row>
    <row r="1281" spans="2:9" ht="15" thickBot="1" x14ac:dyDescent="0.35">
      <c r="B1281" s="4" t="s">
        <v>3</v>
      </c>
      <c r="C1281" s="3" t="s">
        <v>136</v>
      </c>
      <c r="D1281" s="67"/>
      <c r="E1281" s="68"/>
      <c r="F1281" s="68"/>
      <c r="G1281" s="69"/>
      <c r="I1281" s="24" t="s">
        <v>251</v>
      </c>
    </row>
    <row r="1282" spans="2:9" ht="24.6" thickBot="1" x14ac:dyDescent="0.35">
      <c r="B1282" s="5" t="s">
        <v>5</v>
      </c>
      <c r="C1282" s="70" t="s">
        <v>6</v>
      </c>
      <c r="D1282" s="71"/>
      <c r="E1282" s="72"/>
      <c r="F1282" s="6" t="s">
        <v>7</v>
      </c>
      <c r="G1282" s="7" t="s">
        <v>8</v>
      </c>
      <c r="I1282" s="25" t="s">
        <v>252</v>
      </c>
    </row>
    <row r="1283" spans="2:9" ht="41.4" thickBot="1" x14ac:dyDescent="0.35">
      <c r="B1283" s="2" t="s">
        <v>255</v>
      </c>
      <c r="C1283" s="73" t="s">
        <v>258</v>
      </c>
      <c r="D1283" s="74"/>
      <c r="E1283" s="75"/>
      <c r="F1283" s="8" t="s">
        <v>258</v>
      </c>
      <c r="G1283" s="9" t="s">
        <v>258</v>
      </c>
      <c r="H1283" s="26" t="str">
        <f>IFERROR(VLOOKUP(C1281,'[1]piano 20-22'!$D$5:$F$142,3,FALSE),"")</f>
        <v/>
      </c>
      <c r="I1283" s="27" t="s">
        <v>253</v>
      </c>
    </row>
    <row r="1284" spans="2:9" ht="40.799999999999997" x14ac:dyDescent="0.3">
      <c r="B1284" s="10" t="s">
        <v>259</v>
      </c>
      <c r="C1284" s="76" t="s">
        <v>439</v>
      </c>
      <c r="D1284" s="77"/>
      <c r="E1284" s="78"/>
      <c r="F1284" s="8" t="s">
        <v>423</v>
      </c>
      <c r="G1284" s="9" t="s">
        <v>258</v>
      </c>
      <c r="H1284" s="26" t="str">
        <f>IFERROR(VLOOKUP(C1281,'[1]piano 21-23'!$D$5:$F$142,3,FALSE),"")</f>
        <v xml:space="preserve">Da luglio 2022 (o altro termine indicato nel Regolamento) </v>
      </c>
      <c r="I1284" s="27" t="s">
        <v>253</v>
      </c>
    </row>
    <row r="1285" spans="2:9" ht="41.4" thickBot="1" x14ac:dyDescent="0.35">
      <c r="B1285" s="11" t="s">
        <v>262</v>
      </c>
      <c r="C1285" s="79" t="s">
        <v>258</v>
      </c>
      <c r="D1285" s="80"/>
      <c r="E1285" s="81"/>
      <c r="F1285" s="12" t="s">
        <v>258</v>
      </c>
      <c r="G1285" s="13" t="s">
        <v>258</v>
      </c>
      <c r="H1285" s="26" t="str">
        <f>IFERROR(VLOOKUP(C1281,'[1]piano 22-24'!$D$5:$F$142,3,FALSE),"")</f>
        <v/>
      </c>
      <c r="I1285" s="27" t="s">
        <v>253</v>
      </c>
    </row>
    <row r="1286" spans="2:9" ht="28.8" x14ac:dyDescent="0.3">
      <c r="B1286" s="14" t="s">
        <v>9</v>
      </c>
      <c r="C1286" s="15" t="s">
        <v>10</v>
      </c>
      <c r="D1286" s="16" t="s">
        <v>11</v>
      </c>
      <c r="E1286" s="17" t="s">
        <v>12</v>
      </c>
      <c r="F1286" s="54"/>
      <c r="G1286" s="55"/>
      <c r="I1286" s="24" t="s">
        <v>254</v>
      </c>
    </row>
    <row r="1287" spans="2:9" x14ac:dyDescent="0.3">
      <c r="B1287" s="18" t="s">
        <v>13</v>
      </c>
      <c r="C1287" s="19">
        <v>44927</v>
      </c>
      <c r="D1287" s="56" t="s">
        <v>14</v>
      </c>
      <c r="E1287" s="58"/>
      <c r="F1287" s="60" t="s">
        <v>15</v>
      </c>
      <c r="G1287" s="61"/>
      <c r="I1287" s="24" t="s">
        <v>254</v>
      </c>
    </row>
    <row r="1288" spans="2:9" ht="15" thickBot="1" x14ac:dyDescent="0.35">
      <c r="B1288" s="20" t="s">
        <v>16</v>
      </c>
      <c r="C1288" s="21">
        <v>45657</v>
      </c>
      <c r="D1288" s="57"/>
      <c r="E1288" s="59"/>
      <c r="F1288" s="62"/>
      <c r="G1288" s="63"/>
      <c r="I1288" s="24" t="s">
        <v>254</v>
      </c>
    </row>
    <row r="1289" spans="2:9" x14ac:dyDescent="0.3">
      <c r="I1289" s="22"/>
    </row>
    <row r="1290" spans="2:9" x14ac:dyDescent="0.3">
      <c r="I1290" s="22"/>
    </row>
    <row r="1291" spans="2:9" x14ac:dyDescent="0.3">
      <c r="I1291" s="22"/>
    </row>
    <row r="1292" spans="2:9" ht="15" thickBot="1" x14ac:dyDescent="0.35">
      <c r="I1292" s="22"/>
    </row>
    <row r="1293" spans="2:9" ht="42" thickBot="1" x14ac:dyDescent="0.35">
      <c r="B1293" s="2" t="s">
        <v>2</v>
      </c>
      <c r="C1293" s="3" t="s">
        <v>128</v>
      </c>
      <c r="D1293" s="64" t="s">
        <v>129</v>
      </c>
      <c r="E1293" s="65"/>
      <c r="F1293" s="65"/>
      <c r="G1293" s="66"/>
      <c r="H1293" s="23" t="s">
        <v>250</v>
      </c>
      <c r="I1293" s="24" t="s">
        <v>251</v>
      </c>
    </row>
    <row r="1294" spans="2:9" ht="15" thickBot="1" x14ac:dyDescent="0.35">
      <c r="B1294" s="4" t="s">
        <v>3</v>
      </c>
      <c r="C1294" s="3" t="s">
        <v>137</v>
      </c>
      <c r="D1294" s="67"/>
      <c r="E1294" s="68"/>
      <c r="F1294" s="68"/>
      <c r="G1294" s="69"/>
      <c r="I1294" s="24" t="s">
        <v>251</v>
      </c>
    </row>
    <row r="1295" spans="2:9" ht="24.6" thickBot="1" x14ac:dyDescent="0.35">
      <c r="B1295" s="5" t="s">
        <v>5</v>
      </c>
      <c r="C1295" s="70" t="s">
        <v>6</v>
      </c>
      <c r="D1295" s="71"/>
      <c r="E1295" s="72"/>
      <c r="F1295" s="6" t="s">
        <v>7</v>
      </c>
      <c r="G1295" s="7" t="s">
        <v>8</v>
      </c>
      <c r="I1295" s="25" t="s">
        <v>252</v>
      </c>
    </row>
    <row r="1296" spans="2:9" ht="41.4" thickBot="1" x14ac:dyDescent="0.35">
      <c r="B1296" s="2" t="s">
        <v>255</v>
      </c>
      <c r="C1296" s="73" t="s">
        <v>258</v>
      </c>
      <c r="D1296" s="74"/>
      <c r="E1296" s="75"/>
      <c r="F1296" s="8" t="s">
        <v>258</v>
      </c>
      <c r="G1296" s="9" t="s">
        <v>258</v>
      </c>
      <c r="H1296" s="26" t="str">
        <f>IFERROR(VLOOKUP(C1294,'[1]piano 20-22'!$D$5:$F$142,3,FALSE),"")</f>
        <v/>
      </c>
      <c r="I1296" s="27" t="s">
        <v>253</v>
      </c>
    </row>
    <row r="1297" spans="2:9" ht="40.799999999999997" x14ac:dyDescent="0.3">
      <c r="B1297" s="10" t="s">
        <v>259</v>
      </c>
      <c r="C1297" s="76" t="s">
        <v>440</v>
      </c>
      <c r="D1297" s="77"/>
      <c r="E1297" s="78"/>
      <c r="F1297" s="8" t="s">
        <v>258</v>
      </c>
      <c r="G1297" s="9" t="s">
        <v>426</v>
      </c>
      <c r="H1297" s="26" t="str">
        <f>IFERROR(VLOOKUP(C1294,'[1]piano 21-23'!$D$5:$F$142,3,FALSE),"")</f>
        <v xml:space="preserve">Entro gennaio 2023 (o altro termine indicato nel Regolamento) </v>
      </c>
      <c r="I1297" s="27" t="s">
        <v>253</v>
      </c>
    </row>
    <row r="1298" spans="2:9" ht="41.4" thickBot="1" x14ac:dyDescent="0.35">
      <c r="B1298" s="11" t="s">
        <v>262</v>
      </c>
      <c r="C1298" s="79" t="s">
        <v>258</v>
      </c>
      <c r="D1298" s="80"/>
      <c r="E1298" s="81"/>
      <c r="F1298" s="12" t="s">
        <v>258</v>
      </c>
      <c r="G1298" s="13" t="s">
        <v>258</v>
      </c>
      <c r="H1298" s="26" t="str">
        <f>IFERROR(VLOOKUP(C1294,'[1]piano 22-24'!$D$5:$F$142,3,FALSE),"")</f>
        <v/>
      </c>
      <c r="I1298" s="27" t="s">
        <v>253</v>
      </c>
    </row>
    <row r="1299" spans="2:9" ht="28.8" x14ac:dyDescent="0.3">
      <c r="B1299" s="14" t="s">
        <v>9</v>
      </c>
      <c r="C1299" s="15" t="s">
        <v>10</v>
      </c>
      <c r="D1299" s="16" t="s">
        <v>11</v>
      </c>
      <c r="E1299" s="17" t="s">
        <v>12</v>
      </c>
      <c r="F1299" s="54"/>
      <c r="G1299" s="55"/>
      <c r="I1299" s="24" t="s">
        <v>254</v>
      </c>
    </row>
    <row r="1300" spans="2:9" x14ac:dyDescent="0.3">
      <c r="B1300" s="18" t="s">
        <v>13</v>
      </c>
      <c r="C1300" s="19">
        <v>44927</v>
      </c>
      <c r="D1300" s="56" t="s">
        <v>14</v>
      </c>
      <c r="E1300" s="58"/>
      <c r="F1300" s="60" t="s">
        <v>15</v>
      </c>
      <c r="G1300" s="61"/>
      <c r="I1300" s="24" t="s">
        <v>254</v>
      </c>
    </row>
    <row r="1301" spans="2:9" ht="15" thickBot="1" x14ac:dyDescent="0.35">
      <c r="B1301" s="20" t="s">
        <v>16</v>
      </c>
      <c r="C1301" s="21">
        <v>45657</v>
      </c>
      <c r="D1301" s="57"/>
      <c r="E1301" s="59"/>
      <c r="F1301" s="62"/>
      <c r="G1301" s="63"/>
      <c r="I1301" s="24" t="s">
        <v>254</v>
      </c>
    </row>
    <row r="1302" spans="2:9" x14ac:dyDescent="0.3">
      <c r="I1302" s="22"/>
    </row>
    <row r="1303" spans="2:9" x14ac:dyDescent="0.3">
      <c r="I1303" s="22"/>
    </row>
    <row r="1304" spans="2:9" x14ac:dyDescent="0.3">
      <c r="I1304" s="22"/>
    </row>
    <row r="1305" spans="2:9" ht="15" thickBot="1" x14ac:dyDescent="0.35">
      <c r="I1305" s="22"/>
    </row>
    <row r="1306" spans="2:9" ht="42" thickBot="1" x14ac:dyDescent="0.35">
      <c r="B1306" s="2" t="s">
        <v>2</v>
      </c>
      <c r="C1306" s="3" t="s">
        <v>128</v>
      </c>
      <c r="D1306" s="64" t="s">
        <v>129</v>
      </c>
      <c r="E1306" s="65"/>
      <c r="F1306" s="65"/>
      <c r="G1306" s="66"/>
      <c r="H1306" s="23" t="s">
        <v>250</v>
      </c>
      <c r="I1306" s="24" t="s">
        <v>251</v>
      </c>
    </row>
    <row r="1307" spans="2:9" ht="15" thickBot="1" x14ac:dyDescent="0.35">
      <c r="B1307" s="4" t="s">
        <v>3</v>
      </c>
      <c r="C1307" s="3" t="s">
        <v>138</v>
      </c>
      <c r="D1307" s="67"/>
      <c r="E1307" s="68"/>
      <c r="F1307" s="68"/>
      <c r="G1307" s="69"/>
      <c r="I1307" s="24" t="s">
        <v>251</v>
      </c>
    </row>
    <row r="1308" spans="2:9" ht="24.6" thickBot="1" x14ac:dyDescent="0.35">
      <c r="B1308" s="5" t="s">
        <v>5</v>
      </c>
      <c r="C1308" s="70" t="s">
        <v>6</v>
      </c>
      <c r="D1308" s="71"/>
      <c r="E1308" s="72"/>
      <c r="F1308" s="6" t="s">
        <v>7</v>
      </c>
      <c r="G1308" s="7" t="s">
        <v>8</v>
      </c>
      <c r="I1308" s="25" t="s">
        <v>252</v>
      </c>
    </row>
    <row r="1309" spans="2:9" ht="41.4" thickBot="1" x14ac:dyDescent="0.35">
      <c r="B1309" s="2" t="s">
        <v>255</v>
      </c>
      <c r="C1309" s="73" t="s">
        <v>258</v>
      </c>
      <c r="D1309" s="74"/>
      <c r="E1309" s="75"/>
      <c r="F1309" s="8" t="s">
        <v>258</v>
      </c>
      <c r="G1309" s="9" t="s">
        <v>258</v>
      </c>
      <c r="H1309" s="26" t="str">
        <f>IFERROR(VLOOKUP(C1307,'[1]piano 20-22'!$D$5:$F$142,3,FALSE),"")</f>
        <v/>
      </c>
      <c r="I1309" s="27" t="s">
        <v>253</v>
      </c>
    </row>
    <row r="1310" spans="2:9" ht="40.799999999999997" x14ac:dyDescent="0.3">
      <c r="B1310" s="10" t="s">
        <v>259</v>
      </c>
      <c r="C1310" s="76" t="s">
        <v>441</v>
      </c>
      <c r="D1310" s="77"/>
      <c r="E1310" s="78"/>
      <c r="F1310" s="8" t="s">
        <v>258</v>
      </c>
      <c r="G1310" s="9" t="s">
        <v>430</v>
      </c>
      <c r="H1310" s="26" t="str">
        <f>IFERROR(VLOOKUP(C1307,'[1]piano 21-23'!$D$5:$F$142,3,FALSE),"")</f>
        <v xml:space="preserve">Entro febbraio 2023 (o altro termine indicato nel Regolamento) </v>
      </c>
      <c r="I1310" s="27" t="s">
        <v>253</v>
      </c>
    </row>
    <row r="1311" spans="2:9" ht="41.4" thickBot="1" x14ac:dyDescent="0.35">
      <c r="B1311" s="11" t="s">
        <v>262</v>
      </c>
      <c r="C1311" s="79" t="s">
        <v>258</v>
      </c>
      <c r="D1311" s="80"/>
      <c r="E1311" s="81"/>
      <c r="F1311" s="12" t="s">
        <v>258</v>
      </c>
      <c r="G1311" s="13" t="s">
        <v>258</v>
      </c>
      <c r="H1311" s="26" t="str">
        <f>IFERROR(VLOOKUP(C1307,'[1]piano 22-24'!$D$5:$F$142,3,FALSE),"")</f>
        <v/>
      </c>
      <c r="I1311" s="27" t="s">
        <v>253</v>
      </c>
    </row>
    <row r="1312" spans="2:9" ht="28.8" x14ac:dyDescent="0.3">
      <c r="B1312" s="14" t="s">
        <v>9</v>
      </c>
      <c r="C1312" s="15" t="s">
        <v>10</v>
      </c>
      <c r="D1312" s="16" t="s">
        <v>11</v>
      </c>
      <c r="E1312" s="17" t="s">
        <v>12</v>
      </c>
      <c r="F1312" s="54"/>
      <c r="G1312" s="55"/>
      <c r="I1312" s="24" t="s">
        <v>254</v>
      </c>
    </row>
    <row r="1313" spans="2:9" x14ac:dyDescent="0.3">
      <c r="B1313" s="18" t="s">
        <v>13</v>
      </c>
      <c r="C1313" s="19">
        <v>44927</v>
      </c>
      <c r="D1313" s="56" t="s">
        <v>14</v>
      </c>
      <c r="E1313" s="58"/>
      <c r="F1313" s="60" t="s">
        <v>15</v>
      </c>
      <c r="G1313" s="61"/>
      <c r="I1313" s="24" t="s">
        <v>254</v>
      </c>
    </row>
    <row r="1314" spans="2:9" ht="15" thickBot="1" x14ac:dyDescent="0.35">
      <c r="B1314" s="20" t="s">
        <v>16</v>
      </c>
      <c r="C1314" s="21">
        <v>45657</v>
      </c>
      <c r="D1314" s="57"/>
      <c r="E1314" s="59"/>
      <c r="F1314" s="62"/>
      <c r="G1314" s="63"/>
      <c r="I1314" s="24" t="s">
        <v>254</v>
      </c>
    </row>
    <row r="1315" spans="2:9" x14ac:dyDescent="0.3">
      <c r="I1315" s="22"/>
    </row>
    <row r="1316" spans="2:9" x14ac:dyDescent="0.3">
      <c r="I1316" s="22"/>
    </row>
    <row r="1317" spans="2:9" x14ac:dyDescent="0.3">
      <c r="I1317" s="22"/>
    </row>
    <row r="1318" spans="2:9" ht="15" thickBot="1" x14ac:dyDescent="0.35">
      <c r="I1318" s="22"/>
    </row>
    <row r="1319" spans="2:9" ht="42" thickBot="1" x14ac:dyDescent="0.35">
      <c r="B1319" s="2" t="s">
        <v>2</v>
      </c>
      <c r="C1319" s="3" t="s">
        <v>128</v>
      </c>
      <c r="D1319" s="64" t="s">
        <v>129</v>
      </c>
      <c r="E1319" s="65"/>
      <c r="F1319" s="65"/>
      <c r="G1319" s="66"/>
      <c r="H1319" s="23" t="s">
        <v>250</v>
      </c>
      <c r="I1319" s="24" t="s">
        <v>251</v>
      </c>
    </row>
    <row r="1320" spans="2:9" ht="15" thickBot="1" x14ac:dyDescent="0.35">
      <c r="B1320" s="4" t="s">
        <v>3</v>
      </c>
      <c r="C1320" s="3" t="s">
        <v>139</v>
      </c>
      <c r="D1320" s="67"/>
      <c r="E1320" s="68"/>
      <c r="F1320" s="68"/>
      <c r="G1320" s="69"/>
      <c r="I1320" s="24" t="s">
        <v>251</v>
      </c>
    </row>
    <row r="1321" spans="2:9" ht="24.6" thickBot="1" x14ac:dyDescent="0.35">
      <c r="B1321" s="5" t="s">
        <v>5</v>
      </c>
      <c r="C1321" s="70" t="s">
        <v>6</v>
      </c>
      <c r="D1321" s="71"/>
      <c r="E1321" s="72"/>
      <c r="F1321" s="6" t="s">
        <v>7</v>
      </c>
      <c r="G1321" s="7" t="s">
        <v>8</v>
      </c>
      <c r="I1321" s="25" t="s">
        <v>252</v>
      </c>
    </row>
    <row r="1322" spans="2:9" ht="41.4" thickBot="1" x14ac:dyDescent="0.35">
      <c r="B1322" s="2" t="s">
        <v>255</v>
      </c>
      <c r="C1322" s="73" t="s">
        <v>258</v>
      </c>
      <c r="D1322" s="74"/>
      <c r="E1322" s="75"/>
      <c r="F1322" s="8" t="s">
        <v>258</v>
      </c>
      <c r="G1322" s="9" t="s">
        <v>258</v>
      </c>
      <c r="H1322" s="26" t="str">
        <f>IFERROR(VLOOKUP(C1320,'[1]piano 20-22'!$D$5:$F$142,3,FALSE),"")</f>
        <v/>
      </c>
      <c r="I1322" s="27" t="s">
        <v>253</v>
      </c>
    </row>
    <row r="1323" spans="2:9" ht="40.799999999999997" x14ac:dyDescent="0.3">
      <c r="B1323" s="10" t="s">
        <v>259</v>
      </c>
      <c r="C1323" s="76" t="s">
        <v>258</v>
      </c>
      <c r="D1323" s="77"/>
      <c r="E1323" s="78"/>
      <c r="F1323" s="8" t="s">
        <v>258</v>
      </c>
      <c r="G1323" s="9" t="s">
        <v>258</v>
      </c>
      <c r="H1323" s="26" t="str">
        <f>IFERROR(VLOOKUP(C1320,'[1]piano 21-23'!$D$5:$F$142,3,FALSE),"")</f>
        <v/>
      </c>
      <c r="I1323" s="27" t="s">
        <v>253</v>
      </c>
    </row>
    <row r="1324" spans="2:9" ht="41.4" thickBot="1" x14ac:dyDescent="0.35">
      <c r="B1324" s="11" t="s">
        <v>262</v>
      </c>
      <c r="C1324" s="79" t="s">
        <v>442</v>
      </c>
      <c r="D1324" s="80"/>
      <c r="E1324" s="81"/>
      <c r="F1324" s="12" t="s">
        <v>443</v>
      </c>
      <c r="G1324" s="13" t="s">
        <v>258</v>
      </c>
      <c r="H1324" s="26" t="str">
        <f>IFERROR(VLOOKUP(C1320,'[1]piano 22-24'!$D$5:$F$142,3,FALSE),"")</f>
        <v xml:space="preserve">Da ottobre 2022 </v>
      </c>
      <c r="I1324" s="27" t="s">
        <v>253</v>
      </c>
    </row>
    <row r="1325" spans="2:9" ht="28.8" x14ac:dyDescent="0.3">
      <c r="B1325" s="14" t="s">
        <v>9</v>
      </c>
      <c r="C1325" s="15" t="s">
        <v>10</v>
      </c>
      <c r="D1325" s="16" t="s">
        <v>11</v>
      </c>
      <c r="E1325" s="17" t="s">
        <v>12</v>
      </c>
      <c r="F1325" s="54"/>
      <c r="G1325" s="55"/>
      <c r="I1325" s="24" t="s">
        <v>254</v>
      </c>
    </row>
    <row r="1326" spans="2:9" x14ac:dyDescent="0.3">
      <c r="B1326" s="18" t="s">
        <v>13</v>
      </c>
      <c r="C1326" s="19">
        <v>44927</v>
      </c>
      <c r="D1326" s="56" t="s">
        <v>14</v>
      </c>
      <c r="E1326" s="58"/>
      <c r="F1326" s="60" t="s">
        <v>15</v>
      </c>
      <c r="G1326" s="61"/>
      <c r="I1326" s="24" t="s">
        <v>254</v>
      </c>
    </row>
    <row r="1327" spans="2:9" ht="15" thickBot="1" x14ac:dyDescent="0.35">
      <c r="B1327" s="20" t="s">
        <v>16</v>
      </c>
      <c r="C1327" s="21">
        <v>45657</v>
      </c>
      <c r="D1327" s="57"/>
      <c r="E1327" s="59"/>
      <c r="F1327" s="62"/>
      <c r="G1327" s="63"/>
      <c r="I1327" s="24" t="s">
        <v>254</v>
      </c>
    </row>
    <row r="1328" spans="2:9" x14ac:dyDescent="0.3">
      <c r="I1328" s="22"/>
    </row>
    <row r="1329" spans="2:9" x14ac:dyDescent="0.3">
      <c r="I1329" s="22"/>
    </row>
    <row r="1330" spans="2:9" x14ac:dyDescent="0.3">
      <c r="I1330" s="22"/>
    </row>
    <row r="1331" spans="2:9" ht="15" thickBot="1" x14ac:dyDescent="0.35">
      <c r="I1331" s="22"/>
    </row>
    <row r="1332" spans="2:9" ht="42" thickBot="1" x14ac:dyDescent="0.35">
      <c r="B1332" s="2" t="s">
        <v>2</v>
      </c>
      <c r="C1332" s="3" t="s">
        <v>128</v>
      </c>
      <c r="D1332" s="64" t="s">
        <v>129</v>
      </c>
      <c r="E1332" s="65"/>
      <c r="F1332" s="65"/>
      <c r="G1332" s="66"/>
      <c r="H1332" s="23" t="s">
        <v>250</v>
      </c>
      <c r="I1332" s="24" t="s">
        <v>251</v>
      </c>
    </row>
    <row r="1333" spans="2:9" ht="15" thickBot="1" x14ac:dyDescent="0.35">
      <c r="B1333" s="4" t="s">
        <v>3</v>
      </c>
      <c r="C1333" s="3" t="s">
        <v>140</v>
      </c>
      <c r="D1333" s="67"/>
      <c r="E1333" s="68"/>
      <c r="F1333" s="68"/>
      <c r="G1333" s="69"/>
      <c r="I1333" s="24" t="s">
        <v>251</v>
      </c>
    </row>
    <row r="1334" spans="2:9" ht="24.6" thickBot="1" x14ac:dyDescent="0.35">
      <c r="B1334" s="5" t="s">
        <v>5</v>
      </c>
      <c r="C1334" s="70" t="s">
        <v>6</v>
      </c>
      <c r="D1334" s="71"/>
      <c r="E1334" s="72"/>
      <c r="F1334" s="6" t="s">
        <v>7</v>
      </c>
      <c r="G1334" s="7" t="s">
        <v>8</v>
      </c>
      <c r="I1334" s="25" t="s">
        <v>252</v>
      </c>
    </row>
    <row r="1335" spans="2:9" ht="41.4" thickBot="1" x14ac:dyDescent="0.35">
      <c r="B1335" s="2" t="s">
        <v>255</v>
      </c>
      <c r="C1335" s="73" t="s">
        <v>258</v>
      </c>
      <c r="D1335" s="74"/>
      <c r="E1335" s="75"/>
      <c r="F1335" s="8" t="s">
        <v>258</v>
      </c>
      <c r="G1335" s="9" t="s">
        <v>258</v>
      </c>
      <c r="H1335" s="26" t="str">
        <f>IFERROR(VLOOKUP(C1333,'[1]piano 20-22'!$D$5:$F$142,3,FALSE),"")</f>
        <v/>
      </c>
      <c r="I1335" s="27" t="s">
        <v>253</v>
      </c>
    </row>
    <row r="1336" spans="2:9" ht="40.799999999999997" x14ac:dyDescent="0.3">
      <c r="B1336" s="10" t="s">
        <v>259</v>
      </c>
      <c r="C1336" s="76" t="s">
        <v>258</v>
      </c>
      <c r="D1336" s="77"/>
      <c r="E1336" s="78"/>
      <c r="F1336" s="8" t="s">
        <v>258</v>
      </c>
      <c r="G1336" s="9" t="s">
        <v>258</v>
      </c>
      <c r="H1336" s="26" t="str">
        <f>IFERROR(VLOOKUP(C1333,'[1]piano 21-23'!$D$5:$F$142,3,FALSE),"")</f>
        <v/>
      </c>
      <c r="I1336" s="27" t="s">
        <v>253</v>
      </c>
    </row>
    <row r="1337" spans="2:9" ht="41.4" thickBot="1" x14ac:dyDescent="0.35">
      <c r="B1337" s="11" t="s">
        <v>262</v>
      </c>
      <c r="C1337" s="79" t="s">
        <v>444</v>
      </c>
      <c r="D1337" s="80"/>
      <c r="E1337" s="81"/>
      <c r="F1337" s="12" t="s">
        <v>258</v>
      </c>
      <c r="G1337" s="13" t="s">
        <v>321</v>
      </c>
      <c r="H1337" s="26" t="str">
        <f>IFERROR(VLOOKUP(C1333,'[1]piano 22-24'!$D$5:$F$142,3,FALSE),"")</f>
        <v xml:space="preserve">Entro settembre 2024 </v>
      </c>
      <c r="I1337" s="27" t="s">
        <v>253</v>
      </c>
    </row>
    <row r="1338" spans="2:9" ht="28.8" x14ac:dyDescent="0.3">
      <c r="B1338" s="14" t="s">
        <v>9</v>
      </c>
      <c r="C1338" s="15" t="s">
        <v>10</v>
      </c>
      <c r="D1338" s="16" t="s">
        <v>11</v>
      </c>
      <c r="E1338" s="17" t="s">
        <v>12</v>
      </c>
      <c r="F1338" s="54"/>
      <c r="G1338" s="55"/>
      <c r="I1338" s="24" t="s">
        <v>254</v>
      </c>
    </row>
    <row r="1339" spans="2:9" x14ac:dyDescent="0.3">
      <c r="B1339" s="18" t="s">
        <v>13</v>
      </c>
      <c r="C1339" s="19">
        <v>44927</v>
      </c>
      <c r="D1339" s="56" t="s">
        <v>14</v>
      </c>
      <c r="E1339" s="58"/>
      <c r="F1339" s="60" t="s">
        <v>15</v>
      </c>
      <c r="G1339" s="61"/>
      <c r="I1339" s="24" t="s">
        <v>254</v>
      </c>
    </row>
    <row r="1340" spans="2:9" ht="15" thickBot="1" x14ac:dyDescent="0.35">
      <c r="B1340" s="20" t="s">
        <v>16</v>
      </c>
      <c r="C1340" s="21">
        <v>45657</v>
      </c>
      <c r="D1340" s="57"/>
      <c r="E1340" s="59"/>
      <c r="F1340" s="62"/>
      <c r="G1340" s="63"/>
      <c r="I1340" s="24" t="s">
        <v>254</v>
      </c>
    </row>
    <row r="1341" spans="2:9" x14ac:dyDescent="0.3">
      <c r="I1341" s="22"/>
    </row>
    <row r="1342" spans="2:9" x14ac:dyDescent="0.3">
      <c r="I1342" s="22"/>
    </row>
    <row r="1343" spans="2:9" x14ac:dyDescent="0.3">
      <c r="I1343" s="22"/>
    </row>
    <row r="1344" spans="2:9" ht="15" thickBot="1" x14ac:dyDescent="0.35">
      <c r="I1344" s="22"/>
    </row>
    <row r="1345" spans="2:9" ht="42" thickBot="1" x14ac:dyDescent="0.35">
      <c r="B1345" s="2" t="s">
        <v>2</v>
      </c>
      <c r="C1345" s="3" t="s">
        <v>141</v>
      </c>
      <c r="D1345" s="64" t="s">
        <v>142</v>
      </c>
      <c r="E1345" s="65"/>
      <c r="F1345" s="65"/>
      <c r="G1345" s="66"/>
      <c r="H1345" s="23" t="s">
        <v>250</v>
      </c>
      <c r="I1345" s="24" t="s">
        <v>251</v>
      </c>
    </row>
    <row r="1346" spans="2:9" ht="15" thickBot="1" x14ac:dyDescent="0.35">
      <c r="B1346" s="4" t="s">
        <v>3</v>
      </c>
      <c r="C1346" s="3" t="s">
        <v>143</v>
      </c>
      <c r="D1346" s="67"/>
      <c r="E1346" s="68"/>
      <c r="F1346" s="68"/>
      <c r="G1346" s="69"/>
      <c r="I1346" s="24" t="s">
        <v>251</v>
      </c>
    </row>
    <row r="1347" spans="2:9" ht="24.6" thickBot="1" x14ac:dyDescent="0.35">
      <c r="B1347" s="5" t="s">
        <v>5</v>
      </c>
      <c r="C1347" s="70" t="s">
        <v>6</v>
      </c>
      <c r="D1347" s="71"/>
      <c r="E1347" s="72"/>
      <c r="F1347" s="6" t="s">
        <v>7</v>
      </c>
      <c r="G1347" s="7" t="s">
        <v>8</v>
      </c>
      <c r="I1347" s="25" t="s">
        <v>252</v>
      </c>
    </row>
    <row r="1348" spans="2:9" ht="41.4" thickBot="1" x14ac:dyDescent="0.35">
      <c r="B1348" s="2" t="s">
        <v>255</v>
      </c>
      <c r="C1348" s="73" t="s">
        <v>445</v>
      </c>
      <c r="D1348" s="74"/>
      <c r="E1348" s="75"/>
      <c r="F1348" s="8" t="s">
        <v>268</v>
      </c>
      <c r="G1348" s="9" t="s">
        <v>258</v>
      </c>
      <c r="H1348" s="26" t="str">
        <f>IFERROR(VLOOKUP(C1346,'[1]piano 20-22'!$D$5:$F$142,3,FALSE),"")</f>
        <v xml:space="preserve">Da ottobre 2020 </v>
      </c>
      <c r="I1348" s="27" t="s">
        <v>253</v>
      </c>
    </row>
    <row r="1349" spans="2:9" ht="40.799999999999997" x14ac:dyDescent="0.3">
      <c r="B1349" s="10" t="s">
        <v>259</v>
      </c>
      <c r="C1349" s="76" t="s">
        <v>445</v>
      </c>
      <c r="D1349" s="77"/>
      <c r="E1349" s="78"/>
      <c r="F1349" s="8" t="s">
        <v>269</v>
      </c>
      <c r="G1349" s="9" t="s">
        <v>258</v>
      </c>
      <c r="H1349" s="26" t="str">
        <f>IFERROR(VLOOKUP(C1346,'[1]piano 21-23'!$D$5:$F$142,3,FALSE),"")</f>
        <v xml:space="preserve">Da ottobre 2020 (in corso) </v>
      </c>
      <c r="I1349" s="27" t="s">
        <v>253</v>
      </c>
    </row>
    <row r="1350" spans="2:9" ht="41.4" thickBot="1" x14ac:dyDescent="0.35">
      <c r="B1350" s="11" t="s">
        <v>262</v>
      </c>
      <c r="C1350" s="79" t="s">
        <v>446</v>
      </c>
      <c r="D1350" s="80"/>
      <c r="E1350" s="81"/>
      <c r="F1350" s="12" t="s">
        <v>263</v>
      </c>
      <c r="G1350" s="13" t="s">
        <v>258</v>
      </c>
      <c r="H1350" s="26" t="str">
        <f>IFERROR(VLOOKUP(C1346,'[1]piano 22-24'!$D$5:$F$142,3,FALSE),"")</f>
        <v xml:space="preserve">Linee di azione ancora vigenti  </v>
      </c>
      <c r="I1350" s="27" t="s">
        <v>253</v>
      </c>
    </row>
    <row r="1351" spans="2:9" ht="28.8" x14ac:dyDescent="0.3">
      <c r="B1351" s="14" t="s">
        <v>9</v>
      </c>
      <c r="C1351" s="15" t="s">
        <v>10</v>
      </c>
      <c r="D1351" s="16" t="s">
        <v>11</v>
      </c>
      <c r="E1351" s="17" t="s">
        <v>12</v>
      </c>
      <c r="F1351" s="54"/>
      <c r="G1351" s="55"/>
      <c r="I1351" s="24" t="s">
        <v>254</v>
      </c>
    </row>
    <row r="1352" spans="2:9" x14ac:dyDescent="0.3">
      <c r="B1352" s="18" t="s">
        <v>13</v>
      </c>
      <c r="C1352" s="19">
        <v>44927</v>
      </c>
      <c r="D1352" s="56" t="s">
        <v>14</v>
      </c>
      <c r="E1352" s="58"/>
      <c r="F1352" s="60" t="s">
        <v>15</v>
      </c>
      <c r="G1352" s="61"/>
      <c r="I1352" s="24" t="s">
        <v>254</v>
      </c>
    </row>
    <row r="1353" spans="2:9" ht="15" thickBot="1" x14ac:dyDescent="0.35">
      <c r="B1353" s="20" t="s">
        <v>16</v>
      </c>
      <c r="C1353" s="21">
        <v>45657</v>
      </c>
      <c r="D1353" s="57"/>
      <c r="E1353" s="59"/>
      <c r="F1353" s="62"/>
      <c r="G1353" s="63"/>
      <c r="I1353" s="24" t="s">
        <v>254</v>
      </c>
    </row>
    <row r="1354" spans="2:9" x14ac:dyDescent="0.3">
      <c r="I1354" s="22"/>
    </row>
    <row r="1355" spans="2:9" x14ac:dyDescent="0.3">
      <c r="I1355" s="22"/>
    </row>
    <row r="1356" spans="2:9" x14ac:dyDescent="0.3">
      <c r="I1356" s="22"/>
    </row>
    <row r="1357" spans="2:9" ht="15" thickBot="1" x14ac:dyDescent="0.35">
      <c r="I1357" s="22"/>
    </row>
    <row r="1358" spans="2:9" ht="42" thickBot="1" x14ac:dyDescent="0.35">
      <c r="B1358" s="2" t="s">
        <v>2</v>
      </c>
      <c r="C1358" s="3" t="s">
        <v>141</v>
      </c>
      <c r="D1358" s="64" t="s">
        <v>142</v>
      </c>
      <c r="E1358" s="65"/>
      <c r="F1358" s="65"/>
      <c r="G1358" s="66"/>
      <c r="H1358" s="23" t="s">
        <v>250</v>
      </c>
      <c r="I1358" s="24" t="s">
        <v>251</v>
      </c>
    </row>
    <row r="1359" spans="2:9" ht="15" thickBot="1" x14ac:dyDescent="0.35">
      <c r="B1359" s="4" t="s">
        <v>3</v>
      </c>
      <c r="C1359" s="3" t="s">
        <v>144</v>
      </c>
      <c r="D1359" s="67"/>
      <c r="E1359" s="68"/>
      <c r="F1359" s="68"/>
      <c r="G1359" s="69"/>
      <c r="I1359" s="24" t="s">
        <v>251</v>
      </c>
    </row>
    <row r="1360" spans="2:9" ht="24.6" thickBot="1" x14ac:dyDescent="0.35">
      <c r="B1360" s="5" t="s">
        <v>5</v>
      </c>
      <c r="C1360" s="70" t="s">
        <v>6</v>
      </c>
      <c r="D1360" s="71"/>
      <c r="E1360" s="72"/>
      <c r="F1360" s="6" t="s">
        <v>7</v>
      </c>
      <c r="G1360" s="7" t="s">
        <v>8</v>
      </c>
      <c r="I1360" s="25" t="s">
        <v>252</v>
      </c>
    </row>
    <row r="1361" spans="2:9" ht="41.4" thickBot="1" x14ac:dyDescent="0.35">
      <c r="B1361" s="2" t="s">
        <v>255</v>
      </c>
      <c r="C1361" s="73" t="s">
        <v>447</v>
      </c>
      <c r="D1361" s="74"/>
      <c r="E1361" s="75"/>
      <c r="F1361" s="8" t="s">
        <v>407</v>
      </c>
      <c r="G1361" s="9" t="s">
        <v>258</v>
      </c>
      <c r="H1361" s="26" t="str">
        <f>IFERROR(VLOOKUP(C1359,'[1]piano 20-22'!$D$5:$F$142,3,FALSE),"")</f>
        <v xml:space="preserve">Da giugno 2021 </v>
      </c>
      <c r="I1361" s="27" t="s">
        <v>253</v>
      </c>
    </row>
    <row r="1362" spans="2:9" ht="40.799999999999997" x14ac:dyDescent="0.3">
      <c r="B1362" s="10" t="s">
        <v>259</v>
      </c>
      <c r="C1362" s="76" t="s">
        <v>258</v>
      </c>
      <c r="D1362" s="77"/>
      <c r="E1362" s="78"/>
      <c r="F1362" s="8" t="s">
        <v>258</v>
      </c>
      <c r="G1362" s="9" t="s">
        <v>258</v>
      </c>
      <c r="H1362" s="26" t="str">
        <f>IFERROR(VLOOKUP(C1359,'[1]piano 21-23'!$D$5:$F$142,3,FALSE),"")</f>
        <v/>
      </c>
      <c r="I1362" s="27" t="s">
        <v>253</v>
      </c>
    </row>
    <row r="1363" spans="2:9" ht="41.4" thickBot="1" x14ac:dyDescent="0.35">
      <c r="B1363" s="11" t="s">
        <v>262</v>
      </c>
      <c r="C1363" s="79" t="s">
        <v>258</v>
      </c>
      <c r="D1363" s="80"/>
      <c r="E1363" s="81"/>
      <c r="F1363" s="12" t="s">
        <v>258</v>
      </c>
      <c r="G1363" s="13" t="s">
        <v>258</v>
      </c>
      <c r="H1363" s="26" t="str">
        <f>IFERROR(VLOOKUP(C1359,'[1]piano 22-24'!$D$5:$F$142,3,FALSE),"")</f>
        <v/>
      </c>
      <c r="I1363" s="27" t="s">
        <v>253</v>
      </c>
    </row>
    <row r="1364" spans="2:9" ht="28.8" x14ac:dyDescent="0.3">
      <c r="B1364" s="14" t="s">
        <v>9</v>
      </c>
      <c r="C1364" s="15" t="s">
        <v>10</v>
      </c>
      <c r="D1364" s="16" t="s">
        <v>11</v>
      </c>
      <c r="E1364" s="17" t="s">
        <v>12</v>
      </c>
      <c r="F1364" s="54"/>
      <c r="G1364" s="55"/>
      <c r="I1364" s="24" t="s">
        <v>254</v>
      </c>
    </row>
    <row r="1365" spans="2:9" x14ac:dyDescent="0.3">
      <c r="B1365" s="18" t="s">
        <v>13</v>
      </c>
      <c r="C1365" s="19">
        <v>44927</v>
      </c>
      <c r="D1365" s="56" t="s">
        <v>14</v>
      </c>
      <c r="E1365" s="58"/>
      <c r="F1365" s="60" t="s">
        <v>15</v>
      </c>
      <c r="G1365" s="61"/>
      <c r="I1365" s="24" t="s">
        <v>254</v>
      </c>
    </row>
    <row r="1366" spans="2:9" ht="15" thickBot="1" x14ac:dyDescent="0.35">
      <c r="B1366" s="20" t="s">
        <v>16</v>
      </c>
      <c r="C1366" s="21">
        <v>45657</v>
      </c>
      <c r="D1366" s="57"/>
      <c r="E1366" s="59"/>
      <c r="F1366" s="62"/>
      <c r="G1366" s="63"/>
      <c r="I1366" s="24" t="s">
        <v>254</v>
      </c>
    </row>
    <row r="1367" spans="2:9" x14ac:dyDescent="0.3">
      <c r="I1367" s="22"/>
    </row>
    <row r="1368" spans="2:9" x14ac:dyDescent="0.3">
      <c r="I1368" s="22"/>
    </row>
    <row r="1369" spans="2:9" x14ac:dyDescent="0.3">
      <c r="I1369" s="22"/>
    </row>
    <row r="1370" spans="2:9" ht="15" thickBot="1" x14ac:dyDescent="0.35">
      <c r="I1370" s="22"/>
    </row>
    <row r="1371" spans="2:9" ht="42" thickBot="1" x14ac:dyDescent="0.35">
      <c r="B1371" s="2" t="s">
        <v>2</v>
      </c>
      <c r="C1371" s="3" t="s">
        <v>141</v>
      </c>
      <c r="D1371" s="64" t="s">
        <v>142</v>
      </c>
      <c r="E1371" s="65"/>
      <c r="F1371" s="65"/>
      <c r="G1371" s="66"/>
      <c r="H1371" s="23" t="s">
        <v>250</v>
      </c>
      <c r="I1371" s="24" t="s">
        <v>251</v>
      </c>
    </row>
    <row r="1372" spans="2:9" ht="15" thickBot="1" x14ac:dyDescent="0.35">
      <c r="B1372" s="4" t="s">
        <v>3</v>
      </c>
      <c r="C1372" s="3" t="s">
        <v>145</v>
      </c>
      <c r="D1372" s="67"/>
      <c r="E1372" s="68"/>
      <c r="F1372" s="68"/>
      <c r="G1372" s="69"/>
      <c r="I1372" s="24" t="s">
        <v>251</v>
      </c>
    </row>
    <row r="1373" spans="2:9" ht="24.6" thickBot="1" x14ac:dyDescent="0.35">
      <c r="B1373" s="5" t="s">
        <v>5</v>
      </c>
      <c r="C1373" s="70" t="s">
        <v>6</v>
      </c>
      <c r="D1373" s="71"/>
      <c r="E1373" s="72"/>
      <c r="F1373" s="6" t="s">
        <v>7</v>
      </c>
      <c r="G1373" s="7" t="s">
        <v>8</v>
      </c>
      <c r="I1373" s="25" t="s">
        <v>252</v>
      </c>
    </row>
    <row r="1374" spans="2:9" ht="41.4" thickBot="1" x14ac:dyDescent="0.35">
      <c r="B1374" s="2" t="s">
        <v>255</v>
      </c>
      <c r="C1374" s="73" t="s">
        <v>258</v>
      </c>
      <c r="D1374" s="74"/>
      <c r="E1374" s="75"/>
      <c r="F1374" s="8" t="s">
        <v>258</v>
      </c>
      <c r="G1374" s="9" t="s">
        <v>258</v>
      </c>
      <c r="H1374" s="26" t="str">
        <f>IFERROR(VLOOKUP(C1372,'[1]piano 20-22'!$D$5:$F$142,3,FALSE),"")</f>
        <v/>
      </c>
      <c r="I1374" s="27" t="s">
        <v>253</v>
      </c>
    </row>
    <row r="1375" spans="2:9" ht="40.799999999999997" x14ac:dyDescent="0.3">
      <c r="B1375" s="10" t="s">
        <v>259</v>
      </c>
      <c r="C1375" s="76" t="s">
        <v>448</v>
      </c>
      <c r="D1375" s="77"/>
      <c r="E1375" s="78"/>
      <c r="F1375" s="8" t="s">
        <v>449</v>
      </c>
      <c r="G1375" s="9" t="s">
        <v>258</v>
      </c>
      <c r="H1375" s="26" t="str">
        <f>IFERROR(VLOOKUP(C1372,'[1]piano 21-23'!$D$5:$F$142,3,FALSE),"")</f>
        <v xml:space="preserve">Da maggio 2023 </v>
      </c>
      <c r="I1375" s="27" t="s">
        <v>253</v>
      </c>
    </row>
    <row r="1376" spans="2:9" ht="41.4" thickBot="1" x14ac:dyDescent="0.35">
      <c r="B1376" s="11" t="s">
        <v>262</v>
      </c>
      <c r="C1376" s="79" t="s">
        <v>448</v>
      </c>
      <c r="D1376" s="80"/>
      <c r="E1376" s="81"/>
      <c r="F1376" s="12" t="s">
        <v>347</v>
      </c>
      <c r="G1376" s="13" t="s">
        <v>258</v>
      </c>
      <c r="H1376" s="26" t="str">
        <f>IFERROR(VLOOKUP(C1372,'[1]piano 22-24'!$D$5:$F$142,3,FALSE),"")</f>
        <v xml:space="preserve">Da gennaio 2024 </v>
      </c>
      <c r="I1376" s="27" t="s">
        <v>253</v>
      </c>
    </row>
    <row r="1377" spans="2:9" ht="28.8" x14ac:dyDescent="0.3">
      <c r="B1377" s="14" t="s">
        <v>9</v>
      </c>
      <c r="C1377" s="15" t="s">
        <v>10</v>
      </c>
      <c r="D1377" s="16" t="s">
        <v>11</v>
      </c>
      <c r="E1377" s="17" t="s">
        <v>12</v>
      </c>
      <c r="F1377" s="54"/>
      <c r="G1377" s="55"/>
      <c r="I1377" s="24" t="s">
        <v>254</v>
      </c>
    </row>
    <row r="1378" spans="2:9" x14ac:dyDescent="0.3">
      <c r="B1378" s="18" t="s">
        <v>13</v>
      </c>
      <c r="C1378" s="19">
        <v>44927</v>
      </c>
      <c r="D1378" s="56" t="s">
        <v>14</v>
      </c>
      <c r="E1378" s="58"/>
      <c r="F1378" s="60" t="s">
        <v>15</v>
      </c>
      <c r="G1378" s="61"/>
      <c r="I1378" s="24" t="s">
        <v>254</v>
      </c>
    </row>
    <row r="1379" spans="2:9" ht="15" thickBot="1" x14ac:dyDescent="0.35">
      <c r="B1379" s="20" t="s">
        <v>16</v>
      </c>
      <c r="C1379" s="21">
        <v>45657</v>
      </c>
      <c r="D1379" s="57"/>
      <c r="E1379" s="59"/>
      <c r="F1379" s="62"/>
      <c r="G1379" s="63"/>
      <c r="I1379" s="24" t="s">
        <v>254</v>
      </c>
    </row>
    <row r="1380" spans="2:9" x14ac:dyDescent="0.3">
      <c r="I1380" s="22"/>
    </row>
    <row r="1381" spans="2:9" x14ac:dyDescent="0.3">
      <c r="I1381" s="22"/>
    </row>
    <row r="1382" spans="2:9" x14ac:dyDescent="0.3">
      <c r="I1382" s="22"/>
    </row>
    <row r="1383" spans="2:9" ht="15" thickBot="1" x14ac:dyDescent="0.35">
      <c r="I1383" s="22"/>
    </row>
    <row r="1384" spans="2:9" ht="42" thickBot="1" x14ac:dyDescent="0.35">
      <c r="B1384" s="2" t="s">
        <v>2</v>
      </c>
      <c r="C1384" s="3" t="s">
        <v>141</v>
      </c>
      <c r="D1384" s="64" t="s">
        <v>142</v>
      </c>
      <c r="E1384" s="65"/>
      <c r="F1384" s="65"/>
      <c r="G1384" s="66"/>
      <c r="H1384" s="23" t="s">
        <v>250</v>
      </c>
      <c r="I1384" s="24" t="s">
        <v>251</v>
      </c>
    </row>
    <row r="1385" spans="2:9" ht="15" thickBot="1" x14ac:dyDescent="0.35">
      <c r="B1385" s="4" t="s">
        <v>3</v>
      </c>
      <c r="C1385" s="3" t="s">
        <v>146</v>
      </c>
      <c r="D1385" s="67"/>
      <c r="E1385" s="68"/>
      <c r="F1385" s="68"/>
      <c r="G1385" s="69"/>
      <c r="I1385" s="24" t="s">
        <v>251</v>
      </c>
    </row>
    <row r="1386" spans="2:9" ht="24.6" thickBot="1" x14ac:dyDescent="0.35">
      <c r="B1386" s="5" t="s">
        <v>5</v>
      </c>
      <c r="C1386" s="70" t="s">
        <v>6</v>
      </c>
      <c r="D1386" s="71"/>
      <c r="E1386" s="72"/>
      <c r="F1386" s="6" t="s">
        <v>7</v>
      </c>
      <c r="G1386" s="7" t="s">
        <v>8</v>
      </c>
      <c r="I1386" s="25" t="s">
        <v>252</v>
      </c>
    </row>
    <row r="1387" spans="2:9" ht="41.4" thickBot="1" x14ac:dyDescent="0.35">
      <c r="B1387" s="2" t="s">
        <v>255</v>
      </c>
      <c r="C1387" s="73" t="s">
        <v>258</v>
      </c>
      <c r="D1387" s="74"/>
      <c r="E1387" s="75"/>
      <c r="F1387" s="8" t="s">
        <v>258</v>
      </c>
      <c r="G1387" s="9" t="s">
        <v>258</v>
      </c>
      <c r="H1387" s="26" t="str">
        <f>IFERROR(VLOOKUP(C1385,'[1]piano 20-22'!$D$5:$F$142,3,FALSE),"")</f>
        <v/>
      </c>
      <c r="I1387" s="27" t="s">
        <v>253</v>
      </c>
    </row>
    <row r="1388" spans="2:9" ht="40.799999999999997" x14ac:dyDescent="0.3">
      <c r="B1388" s="10" t="s">
        <v>259</v>
      </c>
      <c r="C1388" s="76" t="s">
        <v>258</v>
      </c>
      <c r="D1388" s="77"/>
      <c r="E1388" s="78"/>
      <c r="F1388" s="8" t="s">
        <v>258</v>
      </c>
      <c r="G1388" s="9" t="s">
        <v>258</v>
      </c>
      <c r="H1388" s="26" t="str">
        <f>IFERROR(VLOOKUP(C1385,'[1]piano 21-23'!$D$5:$F$142,3,FALSE),"")</f>
        <v/>
      </c>
      <c r="I1388" s="27" t="s">
        <v>253</v>
      </c>
    </row>
    <row r="1389" spans="2:9" ht="41.4" thickBot="1" x14ac:dyDescent="0.35">
      <c r="B1389" s="11" t="s">
        <v>262</v>
      </c>
      <c r="C1389" s="79" t="s">
        <v>450</v>
      </c>
      <c r="D1389" s="80"/>
      <c r="E1389" s="81"/>
      <c r="F1389" s="12" t="s">
        <v>258</v>
      </c>
      <c r="G1389" s="13" t="s">
        <v>323</v>
      </c>
      <c r="H1389" s="26" t="str">
        <f>IFERROR(VLOOKUP(C1385,'[1]piano 22-24'!$D$5:$F$142,3,FALSE),"")</f>
        <v xml:space="preserve">Entro dicembre 2024 </v>
      </c>
      <c r="I1389" s="27" t="s">
        <v>253</v>
      </c>
    </row>
    <row r="1390" spans="2:9" ht="28.8" x14ac:dyDescent="0.3">
      <c r="B1390" s="14" t="s">
        <v>9</v>
      </c>
      <c r="C1390" s="15" t="s">
        <v>10</v>
      </c>
      <c r="D1390" s="16" t="s">
        <v>11</v>
      </c>
      <c r="E1390" s="17" t="s">
        <v>12</v>
      </c>
      <c r="F1390" s="54"/>
      <c r="G1390" s="55"/>
      <c r="I1390" s="24" t="s">
        <v>254</v>
      </c>
    </row>
    <row r="1391" spans="2:9" x14ac:dyDescent="0.3">
      <c r="B1391" s="18" t="s">
        <v>13</v>
      </c>
      <c r="C1391" s="19">
        <v>44927</v>
      </c>
      <c r="D1391" s="56" t="s">
        <v>14</v>
      </c>
      <c r="E1391" s="58"/>
      <c r="F1391" s="60" t="s">
        <v>15</v>
      </c>
      <c r="G1391" s="61"/>
      <c r="I1391" s="24" t="s">
        <v>254</v>
      </c>
    </row>
    <row r="1392" spans="2:9" ht="15" thickBot="1" x14ac:dyDescent="0.35">
      <c r="B1392" s="20" t="s">
        <v>16</v>
      </c>
      <c r="C1392" s="21">
        <v>45657</v>
      </c>
      <c r="D1392" s="57"/>
      <c r="E1392" s="59"/>
      <c r="F1392" s="62"/>
      <c r="G1392" s="63"/>
      <c r="I1392" s="24" t="s">
        <v>254</v>
      </c>
    </row>
    <row r="1393" spans="2:9" x14ac:dyDescent="0.3">
      <c r="I1393" s="22"/>
    </row>
    <row r="1394" spans="2:9" x14ac:dyDescent="0.3">
      <c r="I1394" s="22"/>
    </row>
    <row r="1395" spans="2:9" x14ac:dyDescent="0.3">
      <c r="I1395" s="22"/>
    </row>
    <row r="1396" spans="2:9" ht="15" thickBot="1" x14ac:dyDescent="0.35">
      <c r="I1396" s="22"/>
    </row>
    <row r="1397" spans="2:9" ht="42" thickBot="1" x14ac:dyDescent="0.35">
      <c r="B1397" s="2" t="s">
        <v>2</v>
      </c>
      <c r="C1397" s="3" t="s">
        <v>147</v>
      </c>
      <c r="D1397" s="64" t="s">
        <v>148</v>
      </c>
      <c r="E1397" s="65"/>
      <c r="F1397" s="65"/>
      <c r="G1397" s="66"/>
      <c r="H1397" s="23" t="s">
        <v>250</v>
      </c>
      <c r="I1397" s="24" t="s">
        <v>251</v>
      </c>
    </row>
    <row r="1398" spans="2:9" ht="15" thickBot="1" x14ac:dyDescent="0.35">
      <c r="B1398" s="4" t="s">
        <v>3</v>
      </c>
      <c r="C1398" s="3" t="s">
        <v>149</v>
      </c>
      <c r="D1398" s="67"/>
      <c r="E1398" s="68"/>
      <c r="F1398" s="68"/>
      <c r="G1398" s="69"/>
      <c r="I1398" s="24" t="s">
        <v>251</v>
      </c>
    </row>
    <row r="1399" spans="2:9" ht="24.6" thickBot="1" x14ac:dyDescent="0.35">
      <c r="B1399" s="5" t="s">
        <v>5</v>
      </c>
      <c r="C1399" s="70" t="s">
        <v>6</v>
      </c>
      <c r="D1399" s="71"/>
      <c r="E1399" s="72"/>
      <c r="F1399" s="6" t="s">
        <v>7</v>
      </c>
      <c r="G1399" s="7" t="s">
        <v>8</v>
      </c>
      <c r="I1399" s="25" t="s">
        <v>252</v>
      </c>
    </row>
    <row r="1400" spans="2:9" ht="41.4" thickBot="1" x14ac:dyDescent="0.35">
      <c r="B1400" s="2" t="s">
        <v>255</v>
      </c>
      <c r="C1400" s="73" t="s">
        <v>451</v>
      </c>
      <c r="D1400" s="74"/>
      <c r="E1400" s="75"/>
      <c r="F1400" s="8" t="s">
        <v>257</v>
      </c>
      <c r="G1400" s="9" t="s">
        <v>258</v>
      </c>
      <c r="H1400" s="26" t="str">
        <f>IFERROR(VLOOKUP(C1398,'[1]piano 20-22'!$D$5:$F$142,3,FALSE),"")</f>
        <v xml:space="preserve">Da settembre 2020 </v>
      </c>
      <c r="I1400" s="27" t="s">
        <v>253</v>
      </c>
    </row>
    <row r="1401" spans="2:9" ht="40.799999999999997" x14ac:dyDescent="0.3">
      <c r="B1401" s="10" t="s">
        <v>259</v>
      </c>
      <c r="C1401" s="76" t="s">
        <v>451</v>
      </c>
      <c r="D1401" s="77"/>
      <c r="E1401" s="78"/>
      <c r="F1401" s="8" t="s">
        <v>261</v>
      </c>
      <c r="G1401" s="9" t="s">
        <v>258</v>
      </c>
      <c r="H1401" s="26" t="str">
        <f>IFERROR(VLOOKUP(C1398,'[1]piano 21-23'!$D$5:$F$142,3,FALSE),"")</f>
        <v xml:space="preserve">Da settembre 2020 (in corso) </v>
      </c>
      <c r="I1401" s="27" t="s">
        <v>253</v>
      </c>
    </row>
    <row r="1402" spans="2:9" ht="41.4" thickBot="1" x14ac:dyDescent="0.35">
      <c r="B1402" s="11" t="s">
        <v>262</v>
      </c>
      <c r="C1402" s="79" t="s">
        <v>258</v>
      </c>
      <c r="D1402" s="80"/>
      <c r="E1402" s="81"/>
      <c r="F1402" s="12" t="s">
        <v>258</v>
      </c>
      <c r="G1402" s="13" t="s">
        <v>258</v>
      </c>
      <c r="H1402" s="26" t="str">
        <f>IFERROR(VLOOKUP(C1398,'[1]piano 22-24'!$D$5:$F$142,3,FALSE),"")</f>
        <v/>
      </c>
      <c r="I1402" s="27" t="s">
        <v>253</v>
      </c>
    </row>
    <row r="1403" spans="2:9" ht="28.8" x14ac:dyDescent="0.3">
      <c r="B1403" s="14" t="s">
        <v>9</v>
      </c>
      <c r="C1403" s="15" t="s">
        <v>10</v>
      </c>
      <c r="D1403" s="16" t="s">
        <v>11</v>
      </c>
      <c r="E1403" s="17" t="s">
        <v>12</v>
      </c>
      <c r="F1403" s="54"/>
      <c r="G1403" s="55"/>
      <c r="I1403" s="24" t="s">
        <v>254</v>
      </c>
    </row>
    <row r="1404" spans="2:9" x14ac:dyDescent="0.3">
      <c r="B1404" s="18" t="s">
        <v>13</v>
      </c>
      <c r="C1404" s="19">
        <v>44927</v>
      </c>
      <c r="D1404" s="56" t="s">
        <v>14</v>
      </c>
      <c r="E1404" s="58"/>
      <c r="F1404" s="60" t="s">
        <v>15</v>
      </c>
      <c r="G1404" s="61"/>
      <c r="I1404" s="24" t="s">
        <v>254</v>
      </c>
    </row>
    <row r="1405" spans="2:9" ht="15" thickBot="1" x14ac:dyDescent="0.35">
      <c r="B1405" s="20" t="s">
        <v>16</v>
      </c>
      <c r="C1405" s="21">
        <v>45657</v>
      </c>
      <c r="D1405" s="57"/>
      <c r="E1405" s="59"/>
      <c r="F1405" s="62"/>
      <c r="G1405" s="63"/>
      <c r="I1405" s="24" t="s">
        <v>254</v>
      </c>
    </row>
    <row r="1406" spans="2:9" x14ac:dyDescent="0.3">
      <c r="I1406" s="22"/>
    </row>
    <row r="1407" spans="2:9" x14ac:dyDescent="0.3">
      <c r="I1407" s="22"/>
    </row>
    <row r="1408" spans="2:9" x14ac:dyDescent="0.3">
      <c r="I1408" s="22"/>
    </row>
    <row r="1409" spans="2:9" ht="15" thickBot="1" x14ac:dyDescent="0.35">
      <c r="I1409" s="22"/>
    </row>
    <row r="1410" spans="2:9" ht="42" thickBot="1" x14ac:dyDescent="0.35">
      <c r="B1410" s="2" t="s">
        <v>2</v>
      </c>
      <c r="C1410" s="3" t="s">
        <v>147</v>
      </c>
      <c r="D1410" s="64" t="s">
        <v>148</v>
      </c>
      <c r="E1410" s="65"/>
      <c r="F1410" s="65"/>
      <c r="G1410" s="66"/>
      <c r="H1410" s="23" t="s">
        <v>250</v>
      </c>
      <c r="I1410" s="24" t="s">
        <v>251</v>
      </c>
    </row>
    <row r="1411" spans="2:9" ht="15" thickBot="1" x14ac:dyDescent="0.35">
      <c r="B1411" s="4" t="s">
        <v>3</v>
      </c>
      <c r="C1411" s="3" t="s">
        <v>150</v>
      </c>
      <c r="D1411" s="67"/>
      <c r="E1411" s="68"/>
      <c r="F1411" s="68"/>
      <c r="G1411" s="69"/>
      <c r="I1411" s="24" t="s">
        <v>251</v>
      </c>
    </row>
    <row r="1412" spans="2:9" ht="24.6" thickBot="1" x14ac:dyDescent="0.35">
      <c r="B1412" s="5" t="s">
        <v>5</v>
      </c>
      <c r="C1412" s="70" t="s">
        <v>6</v>
      </c>
      <c r="D1412" s="71"/>
      <c r="E1412" s="72"/>
      <c r="F1412" s="6" t="s">
        <v>7</v>
      </c>
      <c r="G1412" s="7" t="s">
        <v>8</v>
      </c>
      <c r="I1412" s="25" t="s">
        <v>252</v>
      </c>
    </row>
    <row r="1413" spans="2:9" ht="41.4" thickBot="1" x14ac:dyDescent="0.35">
      <c r="B1413" s="2" t="s">
        <v>255</v>
      </c>
      <c r="C1413" s="73" t="s">
        <v>452</v>
      </c>
      <c r="D1413" s="74"/>
      <c r="E1413" s="75"/>
      <c r="F1413" s="8" t="s">
        <v>333</v>
      </c>
      <c r="G1413" s="9" t="s">
        <v>258</v>
      </c>
      <c r="H1413" s="26" t="str">
        <f>IFERROR(VLOOKUP(C1411,'[1]piano 20-22'!$D$5:$F$142,3,FALSE),"")</f>
        <v xml:space="preserve">Da gennaio 2021 </v>
      </c>
      <c r="I1413" s="27" t="s">
        <v>253</v>
      </c>
    </row>
    <row r="1414" spans="2:9" ht="40.799999999999997" x14ac:dyDescent="0.3">
      <c r="B1414" s="10" t="s">
        <v>259</v>
      </c>
      <c r="C1414" s="76" t="s">
        <v>452</v>
      </c>
      <c r="D1414" s="77"/>
      <c r="E1414" s="78"/>
      <c r="F1414" s="8" t="s">
        <v>282</v>
      </c>
      <c r="G1414" s="9" t="s">
        <v>258</v>
      </c>
      <c r="H1414" s="26" t="str">
        <f>IFERROR(VLOOKUP(C1411,'[1]piano 21-23'!$D$5:$F$142,3,FALSE),"")</f>
        <v xml:space="preserve">Da gennaio 2022 </v>
      </c>
      <c r="I1414" s="27" t="s">
        <v>253</v>
      </c>
    </row>
    <row r="1415" spans="2:9" ht="41.4" thickBot="1" x14ac:dyDescent="0.35">
      <c r="B1415" s="11" t="s">
        <v>262</v>
      </c>
      <c r="C1415" s="79" t="s">
        <v>453</v>
      </c>
      <c r="D1415" s="80"/>
      <c r="E1415" s="81"/>
      <c r="F1415" s="12" t="s">
        <v>263</v>
      </c>
      <c r="G1415" s="13" t="s">
        <v>258</v>
      </c>
      <c r="H1415" s="26" t="str">
        <f>IFERROR(VLOOKUP(C1411,'[1]piano 22-24'!$D$5:$F$142,3,FALSE),"")</f>
        <v xml:space="preserve">Linee di azione ancora vigenti  </v>
      </c>
      <c r="I1415" s="27" t="s">
        <v>253</v>
      </c>
    </row>
    <row r="1416" spans="2:9" ht="28.8" x14ac:dyDescent="0.3">
      <c r="B1416" s="14" t="s">
        <v>9</v>
      </c>
      <c r="C1416" s="15" t="s">
        <v>10</v>
      </c>
      <c r="D1416" s="16" t="s">
        <v>11</v>
      </c>
      <c r="E1416" s="17" t="s">
        <v>12</v>
      </c>
      <c r="F1416" s="54"/>
      <c r="G1416" s="55"/>
      <c r="I1416" s="24" t="s">
        <v>254</v>
      </c>
    </row>
    <row r="1417" spans="2:9" x14ac:dyDescent="0.3">
      <c r="B1417" s="18" t="s">
        <v>13</v>
      </c>
      <c r="C1417" s="19">
        <v>44927</v>
      </c>
      <c r="D1417" s="56" t="s">
        <v>14</v>
      </c>
      <c r="E1417" s="58"/>
      <c r="F1417" s="60" t="s">
        <v>15</v>
      </c>
      <c r="G1417" s="61"/>
      <c r="I1417" s="24" t="s">
        <v>254</v>
      </c>
    </row>
    <row r="1418" spans="2:9" ht="15" thickBot="1" x14ac:dyDescent="0.35">
      <c r="B1418" s="20" t="s">
        <v>16</v>
      </c>
      <c r="C1418" s="21">
        <v>45657</v>
      </c>
      <c r="D1418" s="57"/>
      <c r="E1418" s="59"/>
      <c r="F1418" s="62"/>
      <c r="G1418" s="63"/>
      <c r="I1418" s="24" t="s">
        <v>254</v>
      </c>
    </row>
    <row r="1419" spans="2:9" x14ac:dyDescent="0.3">
      <c r="I1419" s="22"/>
    </row>
    <row r="1420" spans="2:9" x14ac:dyDescent="0.3">
      <c r="I1420" s="22"/>
    </row>
    <row r="1421" spans="2:9" x14ac:dyDescent="0.3">
      <c r="I1421" s="22"/>
    </row>
    <row r="1422" spans="2:9" ht="15" thickBot="1" x14ac:dyDescent="0.35">
      <c r="I1422" s="22"/>
    </row>
    <row r="1423" spans="2:9" ht="42" thickBot="1" x14ac:dyDescent="0.35">
      <c r="B1423" s="2" t="s">
        <v>2</v>
      </c>
      <c r="C1423" s="3" t="s">
        <v>147</v>
      </c>
      <c r="D1423" s="64" t="s">
        <v>148</v>
      </c>
      <c r="E1423" s="65"/>
      <c r="F1423" s="65"/>
      <c r="G1423" s="66"/>
      <c r="H1423" s="23" t="s">
        <v>250</v>
      </c>
      <c r="I1423" s="24" t="s">
        <v>251</v>
      </c>
    </row>
    <row r="1424" spans="2:9" ht="15" thickBot="1" x14ac:dyDescent="0.35">
      <c r="B1424" s="4" t="s">
        <v>3</v>
      </c>
      <c r="C1424" s="3" t="s">
        <v>151</v>
      </c>
      <c r="D1424" s="67"/>
      <c r="E1424" s="68"/>
      <c r="F1424" s="68"/>
      <c r="G1424" s="69"/>
      <c r="I1424" s="24" t="s">
        <v>251</v>
      </c>
    </row>
    <row r="1425" spans="2:9" ht="24.6" thickBot="1" x14ac:dyDescent="0.35">
      <c r="B1425" s="5" t="s">
        <v>5</v>
      </c>
      <c r="C1425" s="70" t="s">
        <v>6</v>
      </c>
      <c r="D1425" s="71"/>
      <c r="E1425" s="72"/>
      <c r="F1425" s="6" t="s">
        <v>7</v>
      </c>
      <c r="G1425" s="7" t="s">
        <v>8</v>
      </c>
      <c r="I1425" s="25" t="s">
        <v>252</v>
      </c>
    </row>
    <row r="1426" spans="2:9" ht="41.4" thickBot="1" x14ac:dyDescent="0.35">
      <c r="B1426" s="2" t="s">
        <v>255</v>
      </c>
      <c r="C1426" s="73" t="s">
        <v>258</v>
      </c>
      <c r="D1426" s="74"/>
      <c r="E1426" s="75"/>
      <c r="F1426" s="8" t="s">
        <v>258</v>
      </c>
      <c r="G1426" s="9" t="s">
        <v>258</v>
      </c>
      <c r="H1426" s="26" t="str">
        <f>IFERROR(VLOOKUP(C1424,'[1]piano 20-22'!$D$5:$F$142,3,FALSE),"")</f>
        <v/>
      </c>
      <c r="I1426" s="27" t="s">
        <v>253</v>
      </c>
    </row>
    <row r="1427" spans="2:9" ht="40.799999999999997" x14ac:dyDescent="0.3">
      <c r="B1427" s="10" t="s">
        <v>259</v>
      </c>
      <c r="C1427" s="76" t="s">
        <v>258</v>
      </c>
      <c r="D1427" s="77"/>
      <c r="E1427" s="78"/>
      <c r="F1427" s="8" t="s">
        <v>258</v>
      </c>
      <c r="G1427" s="9" t="s">
        <v>258</v>
      </c>
      <c r="H1427" s="26" t="str">
        <f>IFERROR(VLOOKUP(C1424,'[1]piano 21-23'!$D$5:$F$142,3,FALSE),"")</f>
        <v/>
      </c>
      <c r="I1427" s="27" t="s">
        <v>253</v>
      </c>
    </row>
    <row r="1428" spans="2:9" ht="41.4" thickBot="1" x14ac:dyDescent="0.35">
      <c r="B1428" s="11" t="s">
        <v>262</v>
      </c>
      <c r="C1428" s="79" t="s">
        <v>454</v>
      </c>
      <c r="D1428" s="80"/>
      <c r="E1428" s="81"/>
      <c r="F1428" s="12" t="s">
        <v>258</v>
      </c>
      <c r="G1428" s="13" t="s">
        <v>323</v>
      </c>
      <c r="H1428" s="26" t="str">
        <f>IFERROR(VLOOKUP(C1424,'[1]piano 22-24'!$D$5:$F$142,3,FALSE),"")</f>
        <v xml:space="preserve">Entro dicembre 2024 </v>
      </c>
      <c r="I1428" s="27" t="s">
        <v>253</v>
      </c>
    </row>
    <row r="1429" spans="2:9" ht="28.8" x14ac:dyDescent="0.3">
      <c r="B1429" s="14" t="s">
        <v>9</v>
      </c>
      <c r="C1429" s="15" t="s">
        <v>10</v>
      </c>
      <c r="D1429" s="16" t="s">
        <v>11</v>
      </c>
      <c r="E1429" s="17" t="s">
        <v>12</v>
      </c>
      <c r="F1429" s="54"/>
      <c r="G1429" s="55"/>
      <c r="I1429" s="24" t="s">
        <v>254</v>
      </c>
    </row>
    <row r="1430" spans="2:9" x14ac:dyDescent="0.3">
      <c r="B1430" s="18" t="s">
        <v>13</v>
      </c>
      <c r="C1430" s="19">
        <v>44927</v>
      </c>
      <c r="D1430" s="56" t="s">
        <v>14</v>
      </c>
      <c r="E1430" s="58"/>
      <c r="F1430" s="60" t="s">
        <v>15</v>
      </c>
      <c r="G1430" s="61"/>
      <c r="I1430" s="24" t="s">
        <v>254</v>
      </c>
    </row>
    <row r="1431" spans="2:9" ht="15" thickBot="1" x14ac:dyDescent="0.35">
      <c r="B1431" s="20" t="s">
        <v>16</v>
      </c>
      <c r="C1431" s="21">
        <v>45657</v>
      </c>
      <c r="D1431" s="57"/>
      <c r="E1431" s="59"/>
      <c r="F1431" s="62"/>
      <c r="G1431" s="63"/>
      <c r="I1431" s="24" t="s">
        <v>254</v>
      </c>
    </row>
    <row r="1432" spans="2:9" x14ac:dyDescent="0.3">
      <c r="I1432" s="22"/>
    </row>
    <row r="1433" spans="2:9" x14ac:dyDescent="0.3">
      <c r="I1433" s="22"/>
    </row>
    <row r="1434" spans="2:9" x14ac:dyDescent="0.3">
      <c r="I1434" s="22"/>
    </row>
    <row r="1435" spans="2:9" ht="16.5" customHeight="1" thickBot="1" x14ac:dyDescent="0.35">
      <c r="I1435" s="22"/>
    </row>
    <row r="1436" spans="2:9" ht="42" thickBot="1" x14ac:dyDescent="0.35">
      <c r="B1436" s="2" t="s">
        <v>2</v>
      </c>
      <c r="C1436" s="3" t="s">
        <v>152</v>
      </c>
      <c r="D1436" s="64" t="s">
        <v>153</v>
      </c>
      <c r="E1436" s="65"/>
      <c r="F1436" s="65"/>
      <c r="G1436" s="66"/>
      <c r="H1436" s="23" t="s">
        <v>250</v>
      </c>
      <c r="I1436" s="24" t="s">
        <v>251</v>
      </c>
    </row>
    <row r="1437" spans="2:9" ht="15" thickBot="1" x14ac:dyDescent="0.35">
      <c r="B1437" s="4" t="s">
        <v>3</v>
      </c>
      <c r="C1437" s="3" t="s">
        <v>154</v>
      </c>
      <c r="D1437" s="67"/>
      <c r="E1437" s="68"/>
      <c r="F1437" s="68"/>
      <c r="G1437" s="69"/>
      <c r="I1437" s="24" t="s">
        <v>251</v>
      </c>
    </row>
    <row r="1438" spans="2:9" ht="24.6" thickBot="1" x14ac:dyDescent="0.35">
      <c r="B1438" s="5" t="s">
        <v>5</v>
      </c>
      <c r="C1438" s="70" t="s">
        <v>6</v>
      </c>
      <c r="D1438" s="71"/>
      <c r="E1438" s="72"/>
      <c r="F1438" s="6" t="s">
        <v>7</v>
      </c>
      <c r="G1438" s="7" t="s">
        <v>8</v>
      </c>
      <c r="I1438" s="25" t="s">
        <v>252</v>
      </c>
    </row>
    <row r="1439" spans="2:9" ht="41.4" thickBot="1" x14ac:dyDescent="0.35">
      <c r="B1439" s="2" t="s">
        <v>255</v>
      </c>
      <c r="C1439" s="73" t="s">
        <v>455</v>
      </c>
      <c r="D1439" s="74"/>
      <c r="E1439" s="75"/>
      <c r="F1439" s="8" t="s">
        <v>257</v>
      </c>
      <c r="G1439" s="9" t="s">
        <v>258</v>
      </c>
      <c r="H1439" s="26" t="str">
        <f>IFERROR(VLOOKUP(C1437,'[1]piano 20-22'!$D$5:$F$142,3,FALSE),"")</f>
        <v xml:space="preserve">Da settembre 2020 </v>
      </c>
      <c r="I1439" s="27" t="s">
        <v>253</v>
      </c>
    </row>
    <row r="1440" spans="2:9" ht="40.799999999999997" x14ac:dyDescent="0.3">
      <c r="B1440" s="10" t="s">
        <v>259</v>
      </c>
      <c r="C1440" s="76" t="s">
        <v>455</v>
      </c>
      <c r="D1440" s="77"/>
      <c r="E1440" s="78"/>
      <c r="F1440" s="8" t="s">
        <v>261</v>
      </c>
      <c r="G1440" s="9" t="s">
        <v>258</v>
      </c>
      <c r="H1440" s="26" t="str">
        <f>IFERROR(VLOOKUP(C1437,'[1]piano 21-23'!$D$5:$F$142,3,FALSE),"")</f>
        <v xml:space="preserve">Da settembre 2020 (in corso) </v>
      </c>
      <c r="I1440" s="27" t="s">
        <v>253</v>
      </c>
    </row>
    <row r="1441" spans="2:9" ht="41.4" thickBot="1" x14ac:dyDescent="0.35">
      <c r="B1441" s="11" t="s">
        <v>262</v>
      </c>
      <c r="C1441" s="79" t="s">
        <v>258</v>
      </c>
      <c r="D1441" s="80"/>
      <c r="E1441" s="81"/>
      <c r="F1441" s="12" t="s">
        <v>258</v>
      </c>
      <c r="G1441" s="13" t="s">
        <v>258</v>
      </c>
      <c r="H1441" s="26" t="str">
        <f>IFERROR(VLOOKUP(C1437,'[1]piano 22-24'!$D$5:$F$142,3,FALSE),"")</f>
        <v/>
      </c>
      <c r="I1441" s="27" t="s">
        <v>253</v>
      </c>
    </row>
    <row r="1442" spans="2:9" ht="28.8" x14ac:dyDescent="0.3">
      <c r="B1442" s="14" t="s">
        <v>9</v>
      </c>
      <c r="C1442" s="15" t="s">
        <v>10</v>
      </c>
      <c r="D1442" s="16" t="s">
        <v>11</v>
      </c>
      <c r="E1442" s="17" t="s">
        <v>12</v>
      </c>
      <c r="F1442" s="54"/>
      <c r="G1442" s="55"/>
      <c r="I1442" s="24" t="s">
        <v>254</v>
      </c>
    </row>
    <row r="1443" spans="2:9" x14ac:dyDescent="0.3">
      <c r="B1443" s="18" t="s">
        <v>13</v>
      </c>
      <c r="C1443" s="19">
        <v>44927</v>
      </c>
      <c r="D1443" s="56" t="s">
        <v>14</v>
      </c>
      <c r="E1443" s="58"/>
      <c r="F1443" s="60" t="s">
        <v>15</v>
      </c>
      <c r="G1443" s="61"/>
      <c r="I1443" s="24" t="s">
        <v>254</v>
      </c>
    </row>
    <row r="1444" spans="2:9" ht="15" thickBot="1" x14ac:dyDescent="0.35">
      <c r="B1444" s="20" t="s">
        <v>16</v>
      </c>
      <c r="C1444" s="21">
        <v>45657</v>
      </c>
      <c r="D1444" s="57"/>
      <c r="E1444" s="59"/>
      <c r="F1444" s="62"/>
      <c r="G1444" s="63"/>
      <c r="I1444" s="24" t="s">
        <v>254</v>
      </c>
    </row>
    <row r="1445" spans="2:9" x14ac:dyDescent="0.3">
      <c r="I1445" s="22"/>
    </row>
    <row r="1446" spans="2:9" x14ac:dyDescent="0.3">
      <c r="I1446" s="22"/>
    </row>
    <row r="1447" spans="2:9" x14ac:dyDescent="0.3">
      <c r="I1447" s="22"/>
    </row>
    <row r="1448" spans="2:9" ht="15" thickBot="1" x14ac:dyDescent="0.35">
      <c r="I1448" s="22"/>
    </row>
    <row r="1449" spans="2:9" ht="42" thickBot="1" x14ac:dyDescent="0.35">
      <c r="B1449" s="2" t="s">
        <v>2</v>
      </c>
      <c r="C1449" s="3" t="s">
        <v>152</v>
      </c>
      <c r="D1449" s="64" t="s">
        <v>153</v>
      </c>
      <c r="E1449" s="65"/>
      <c r="F1449" s="65"/>
      <c r="G1449" s="66"/>
      <c r="H1449" s="23" t="s">
        <v>250</v>
      </c>
      <c r="I1449" s="24" t="s">
        <v>251</v>
      </c>
    </row>
    <row r="1450" spans="2:9" ht="15" thickBot="1" x14ac:dyDescent="0.35">
      <c r="B1450" s="4" t="s">
        <v>3</v>
      </c>
      <c r="C1450" s="3" t="s">
        <v>155</v>
      </c>
      <c r="D1450" s="67"/>
      <c r="E1450" s="68"/>
      <c r="F1450" s="68"/>
      <c r="G1450" s="69"/>
      <c r="I1450" s="24" t="s">
        <v>251</v>
      </c>
    </row>
    <row r="1451" spans="2:9" ht="24.6" thickBot="1" x14ac:dyDescent="0.35">
      <c r="B1451" s="5" t="s">
        <v>5</v>
      </c>
      <c r="C1451" s="70" t="s">
        <v>6</v>
      </c>
      <c r="D1451" s="71"/>
      <c r="E1451" s="72"/>
      <c r="F1451" s="6" t="s">
        <v>7</v>
      </c>
      <c r="G1451" s="7" t="s">
        <v>8</v>
      </c>
      <c r="I1451" s="25" t="s">
        <v>252</v>
      </c>
    </row>
    <row r="1452" spans="2:9" ht="41.4" thickBot="1" x14ac:dyDescent="0.35">
      <c r="B1452" s="2" t="s">
        <v>255</v>
      </c>
      <c r="C1452" s="73" t="s">
        <v>456</v>
      </c>
      <c r="D1452" s="74"/>
      <c r="E1452" s="75"/>
      <c r="F1452" s="8" t="s">
        <v>333</v>
      </c>
      <c r="G1452" s="9" t="s">
        <v>258</v>
      </c>
      <c r="H1452" s="26" t="str">
        <f>IFERROR(VLOOKUP(C1450,'[1]piano 20-22'!$D$5:$F$142,3,FALSE),"")</f>
        <v xml:space="preserve">Da gennaio 2021 </v>
      </c>
      <c r="I1452" s="27" t="s">
        <v>253</v>
      </c>
    </row>
    <row r="1453" spans="2:9" ht="40.799999999999997" x14ac:dyDescent="0.3">
      <c r="B1453" s="10" t="s">
        <v>259</v>
      </c>
      <c r="C1453" s="76" t="s">
        <v>456</v>
      </c>
      <c r="D1453" s="77"/>
      <c r="E1453" s="78"/>
      <c r="F1453" s="8" t="s">
        <v>345</v>
      </c>
      <c r="G1453" s="9" t="s">
        <v>258</v>
      </c>
      <c r="H1453" s="26" t="str">
        <f>IFERROR(VLOOKUP(C1450,'[1]piano 21-23'!$D$5:$F$142,3,FALSE),"")</f>
        <v xml:space="preserve">Da gennaio 2023 </v>
      </c>
      <c r="I1453" s="27" t="s">
        <v>253</v>
      </c>
    </row>
    <row r="1454" spans="2:9" ht="41.4" thickBot="1" x14ac:dyDescent="0.35">
      <c r="B1454" s="11" t="s">
        <v>262</v>
      </c>
      <c r="C1454" s="79" t="s">
        <v>457</v>
      </c>
      <c r="D1454" s="80"/>
      <c r="E1454" s="81"/>
      <c r="F1454" s="12" t="s">
        <v>345</v>
      </c>
      <c r="G1454" s="13" t="s">
        <v>258</v>
      </c>
      <c r="H1454" s="26" t="str">
        <f>IFERROR(VLOOKUP(C1450,'[1]piano 22-24'!$D$5:$F$142,3,FALSE),"")</f>
        <v xml:space="preserve">Da gennaio 2023 </v>
      </c>
      <c r="I1454" s="27" t="s">
        <v>253</v>
      </c>
    </row>
    <row r="1455" spans="2:9" ht="28.8" x14ac:dyDescent="0.3">
      <c r="B1455" s="14" t="s">
        <v>9</v>
      </c>
      <c r="C1455" s="15" t="s">
        <v>10</v>
      </c>
      <c r="D1455" s="16" t="s">
        <v>11</v>
      </c>
      <c r="E1455" s="17" t="s">
        <v>12</v>
      </c>
      <c r="F1455" s="54"/>
      <c r="G1455" s="55"/>
      <c r="I1455" s="24" t="s">
        <v>254</v>
      </c>
    </row>
    <row r="1456" spans="2:9" x14ac:dyDescent="0.3">
      <c r="B1456" s="18" t="s">
        <v>13</v>
      </c>
      <c r="C1456" s="19">
        <v>44927</v>
      </c>
      <c r="D1456" s="56" t="s">
        <v>14</v>
      </c>
      <c r="E1456" s="58"/>
      <c r="F1456" s="60" t="s">
        <v>15</v>
      </c>
      <c r="G1456" s="61"/>
      <c r="I1456" s="24" t="s">
        <v>254</v>
      </c>
    </row>
    <row r="1457" spans="2:9" ht="15" thickBot="1" x14ac:dyDescent="0.35">
      <c r="B1457" s="20" t="s">
        <v>16</v>
      </c>
      <c r="C1457" s="21">
        <v>45657</v>
      </c>
      <c r="D1457" s="57"/>
      <c r="E1457" s="59"/>
      <c r="F1457" s="62"/>
      <c r="G1457" s="63"/>
      <c r="I1457" s="24" t="s">
        <v>254</v>
      </c>
    </row>
    <row r="1458" spans="2:9" x14ac:dyDescent="0.3">
      <c r="I1458" s="22"/>
    </row>
    <row r="1459" spans="2:9" x14ac:dyDescent="0.3">
      <c r="I1459" s="22"/>
    </row>
    <row r="1460" spans="2:9" x14ac:dyDescent="0.3">
      <c r="I1460" s="22"/>
    </row>
    <row r="1461" spans="2:9" ht="15" thickBot="1" x14ac:dyDescent="0.35">
      <c r="I1461" s="22"/>
    </row>
    <row r="1462" spans="2:9" ht="42" thickBot="1" x14ac:dyDescent="0.35">
      <c r="B1462" s="2" t="s">
        <v>2</v>
      </c>
      <c r="C1462" s="3" t="s">
        <v>152</v>
      </c>
      <c r="D1462" s="64" t="s">
        <v>153</v>
      </c>
      <c r="E1462" s="65"/>
      <c r="F1462" s="65"/>
      <c r="G1462" s="66"/>
      <c r="H1462" s="23" t="s">
        <v>250</v>
      </c>
      <c r="I1462" s="24" t="s">
        <v>251</v>
      </c>
    </row>
    <row r="1463" spans="2:9" ht="15" thickBot="1" x14ac:dyDescent="0.35">
      <c r="B1463" s="4" t="s">
        <v>3</v>
      </c>
      <c r="C1463" s="3" t="s">
        <v>156</v>
      </c>
      <c r="D1463" s="67"/>
      <c r="E1463" s="68"/>
      <c r="F1463" s="68"/>
      <c r="G1463" s="69"/>
      <c r="I1463" s="24" t="s">
        <v>251</v>
      </c>
    </row>
    <row r="1464" spans="2:9" ht="24.6" thickBot="1" x14ac:dyDescent="0.35">
      <c r="B1464" s="5" t="s">
        <v>5</v>
      </c>
      <c r="C1464" s="70" t="s">
        <v>6</v>
      </c>
      <c r="D1464" s="71"/>
      <c r="E1464" s="72"/>
      <c r="F1464" s="6" t="s">
        <v>7</v>
      </c>
      <c r="G1464" s="7" t="s">
        <v>8</v>
      </c>
      <c r="I1464" s="25" t="s">
        <v>252</v>
      </c>
    </row>
    <row r="1465" spans="2:9" ht="41.4" thickBot="1" x14ac:dyDescent="0.35">
      <c r="B1465" s="2" t="s">
        <v>255</v>
      </c>
      <c r="C1465" s="73" t="s">
        <v>458</v>
      </c>
      <c r="D1465" s="74"/>
      <c r="E1465" s="75"/>
      <c r="F1465" s="8" t="s">
        <v>333</v>
      </c>
      <c r="G1465" s="9" t="s">
        <v>258</v>
      </c>
      <c r="H1465" s="26" t="str">
        <f>IFERROR(VLOOKUP(C1463,'[1]piano 20-22'!$D$5:$F$142,3,FALSE),"")</f>
        <v xml:space="preserve">Da gennaio 2021 </v>
      </c>
      <c r="I1465" s="27" t="s">
        <v>253</v>
      </c>
    </row>
    <row r="1466" spans="2:9" ht="40.799999999999997" x14ac:dyDescent="0.3">
      <c r="B1466" s="10" t="s">
        <v>259</v>
      </c>
      <c r="C1466" s="76" t="s">
        <v>458</v>
      </c>
      <c r="D1466" s="77"/>
      <c r="E1466" s="78"/>
      <c r="F1466" s="8" t="s">
        <v>345</v>
      </c>
      <c r="G1466" s="9" t="s">
        <v>258</v>
      </c>
      <c r="H1466" s="26" t="str">
        <f>IFERROR(VLOOKUP(C1463,'[1]piano 21-23'!$D$5:$F$142,3,FALSE),"")</f>
        <v xml:space="preserve">Da gennaio 2023 </v>
      </c>
      <c r="I1466" s="27" t="s">
        <v>253</v>
      </c>
    </row>
    <row r="1467" spans="2:9" ht="41.4" thickBot="1" x14ac:dyDescent="0.35">
      <c r="B1467" s="11" t="s">
        <v>262</v>
      </c>
      <c r="C1467" s="79" t="s">
        <v>458</v>
      </c>
      <c r="D1467" s="80"/>
      <c r="E1467" s="81"/>
      <c r="F1467" s="12" t="s">
        <v>345</v>
      </c>
      <c r="G1467" s="13" t="s">
        <v>258</v>
      </c>
      <c r="H1467" s="26" t="str">
        <f>IFERROR(VLOOKUP(C1463,'[1]piano 22-24'!$D$5:$F$142,3,FALSE),"")</f>
        <v xml:space="preserve">Da gennaio 2023 </v>
      </c>
      <c r="I1467" s="27" t="s">
        <v>253</v>
      </c>
    </row>
    <row r="1468" spans="2:9" ht="28.8" x14ac:dyDescent="0.3">
      <c r="B1468" s="14" t="s">
        <v>9</v>
      </c>
      <c r="C1468" s="15" t="s">
        <v>10</v>
      </c>
      <c r="D1468" s="16" t="s">
        <v>11</v>
      </c>
      <c r="E1468" s="17" t="s">
        <v>12</v>
      </c>
      <c r="F1468" s="54"/>
      <c r="G1468" s="55"/>
      <c r="I1468" s="24" t="s">
        <v>254</v>
      </c>
    </row>
    <row r="1469" spans="2:9" x14ac:dyDescent="0.3">
      <c r="B1469" s="18" t="s">
        <v>13</v>
      </c>
      <c r="C1469" s="19">
        <v>44927</v>
      </c>
      <c r="D1469" s="56" t="s">
        <v>14</v>
      </c>
      <c r="E1469" s="58"/>
      <c r="F1469" s="60" t="s">
        <v>15</v>
      </c>
      <c r="G1469" s="61"/>
      <c r="I1469" s="24" t="s">
        <v>254</v>
      </c>
    </row>
    <row r="1470" spans="2:9" ht="15" thickBot="1" x14ac:dyDescent="0.35">
      <c r="B1470" s="20" t="s">
        <v>16</v>
      </c>
      <c r="C1470" s="21">
        <v>45657</v>
      </c>
      <c r="D1470" s="57"/>
      <c r="E1470" s="59"/>
      <c r="F1470" s="62"/>
      <c r="G1470" s="63"/>
      <c r="I1470" s="24" t="s">
        <v>254</v>
      </c>
    </row>
    <row r="1471" spans="2:9" x14ac:dyDescent="0.3">
      <c r="I1471" s="22"/>
    </row>
    <row r="1472" spans="2:9" x14ac:dyDescent="0.3">
      <c r="I1472" s="22"/>
    </row>
    <row r="1473" spans="2:9" x14ac:dyDescent="0.3">
      <c r="I1473" s="22"/>
    </row>
    <row r="1474" spans="2:9" ht="15" thickBot="1" x14ac:dyDescent="0.35">
      <c r="I1474" s="22"/>
    </row>
    <row r="1475" spans="2:9" ht="42" thickBot="1" x14ac:dyDescent="0.35">
      <c r="B1475" s="2" t="s">
        <v>2</v>
      </c>
      <c r="C1475" s="3" t="s">
        <v>152</v>
      </c>
      <c r="D1475" s="64" t="s">
        <v>153</v>
      </c>
      <c r="E1475" s="65"/>
      <c r="F1475" s="65"/>
      <c r="G1475" s="66"/>
      <c r="H1475" s="23" t="s">
        <v>250</v>
      </c>
      <c r="I1475" s="24" t="s">
        <v>251</v>
      </c>
    </row>
    <row r="1476" spans="2:9" ht="15" thickBot="1" x14ac:dyDescent="0.35">
      <c r="B1476" s="4" t="s">
        <v>3</v>
      </c>
      <c r="C1476" s="3" t="s">
        <v>157</v>
      </c>
      <c r="D1476" s="67"/>
      <c r="E1476" s="68"/>
      <c r="F1476" s="68"/>
      <c r="G1476" s="69"/>
      <c r="I1476" s="24" t="s">
        <v>251</v>
      </c>
    </row>
    <row r="1477" spans="2:9" ht="24.6" thickBot="1" x14ac:dyDescent="0.35">
      <c r="B1477" s="5" t="s">
        <v>5</v>
      </c>
      <c r="C1477" s="70" t="s">
        <v>6</v>
      </c>
      <c r="D1477" s="71"/>
      <c r="E1477" s="72"/>
      <c r="F1477" s="6" t="s">
        <v>7</v>
      </c>
      <c r="G1477" s="7" t="s">
        <v>8</v>
      </c>
      <c r="I1477" s="25" t="s">
        <v>252</v>
      </c>
    </row>
    <row r="1478" spans="2:9" ht="41.4" thickBot="1" x14ac:dyDescent="0.35">
      <c r="B1478" s="2" t="s">
        <v>255</v>
      </c>
      <c r="C1478" s="73" t="s">
        <v>459</v>
      </c>
      <c r="D1478" s="74"/>
      <c r="E1478" s="75"/>
      <c r="F1478" s="8" t="s">
        <v>282</v>
      </c>
      <c r="G1478" s="9" t="s">
        <v>258</v>
      </c>
      <c r="H1478" s="26" t="str">
        <f>IFERROR(VLOOKUP(C1476,'[1]piano 20-22'!$D$5:$F$142,3,FALSE),"")</f>
        <v xml:space="preserve">Da gennaio 2022 </v>
      </c>
      <c r="I1478" s="27" t="s">
        <v>253</v>
      </c>
    </row>
    <row r="1479" spans="2:9" ht="40.799999999999997" x14ac:dyDescent="0.3">
      <c r="B1479" s="10" t="s">
        <v>259</v>
      </c>
      <c r="C1479" s="76" t="s">
        <v>258</v>
      </c>
      <c r="D1479" s="77"/>
      <c r="E1479" s="78"/>
      <c r="F1479" s="8" t="s">
        <v>258</v>
      </c>
      <c r="G1479" s="9" t="s">
        <v>258</v>
      </c>
      <c r="H1479" s="26" t="str">
        <f>IFERROR(VLOOKUP(C1476,'[1]piano 21-23'!$D$5:$F$142,3,FALSE),"")</f>
        <v/>
      </c>
      <c r="I1479" s="27" t="s">
        <v>253</v>
      </c>
    </row>
    <row r="1480" spans="2:9" ht="41.4" thickBot="1" x14ac:dyDescent="0.35">
      <c r="B1480" s="11" t="s">
        <v>262</v>
      </c>
      <c r="C1480" s="79" t="s">
        <v>258</v>
      </c>
      <c r="D1480" s="80"/>
      <c r="E1480" s="81"/>
      <c r="F1480" s="12" t="s">
        <v>258</v>
      </c>
      <c r="G1480" s="13" t="s">
        <v>258</v>
      </c>
      <c r="H1480" s="26" t="str">
        <f>IFERROR(VLOOKUP(C1476,'[1]piano 22-24'!$D$5:$F$142,3,FALSE),"")</f>
        <v/>
      </c>
      <c r="I1480" s="27" t="s">
        <v>253</v>
      </c>
    </row>
    <row r="1481" spans="2:9" ht="28.8" x14ac:dyDescent="0.3">
      <c r="B1481" s="14" t="s">
        <v>9</v>
      </c>
      <c r="C1481" s="15" t="s">
        <v>10</v>
      </c>
      <c r="D1481" s="16" t="s">
        <v>11</v>
      </c>
      <c r="E1481" s="17" t="s">
        <v>12</v>
      </c>
      <c r="F1481" s="54"/>
      <c r="G1481" s="55"/>
      <c r="I1481" s="24" t="s">
        <v>254</v>
      </c>
    </row>
    <row r="1482" spans="2:9" x14ac:dyDescent="0.3">
      <c r="B1482" s="18" t="s">
        <v>13</v>
      </c>
      <c r="C1482" s="19">
        <v>44927</v>
      </c>
      <c r="D1482" s="56" t="s">
        <v>14</v>
      </c>
      <c r="E1482" s="58"/>
      <c r="F1482" s="60" t="s">
        <v>15</v>
      </c>
      <c r="G1482" s="61"/>
      <c r="I1482" s="24" t="s">
        <v>254</v>
      </c>
    </row>
    <row r="1483" spans="2:9" ht="15" thickBot="1" x14ac:dyDescent="0.35">
      <c r="B1483" s="20" t="s">
        <v>16</v>
      </c>
      <c r="C1483" s="21">
        <v>45657</v>
      </c>
      <c r="D1483" s="57"/>
      <c r="E1483" s="59"/>
      <c r="F1483" s="62"/>
      <c r="G1483" s="63"/>
      <c r="I1483" s="24" t="s">
        <v>254</v>
      </c>
    </row>
    <row r="1484" spans="2:9" x14ac:dyDescent="0.3">
      <c r="I1484" s="22"/>
    </row>
    <row r="1485" spans="2:9" x14ac:dyDescent="0.3">
      <c r="I1485" s="22"/>
    </row>
    <row r="1486" spans="2:9" x14ac:dyDescent="0.3">
      <c r="I1486" s="22"/>
    </row>
    <row r="1487" spans="2:9" ht="15" thickBot="1" x14ac:dyDescent="0.35">
      <c r="I1487" s="22"/>
    </row>
    <row r="1488" spans="2:9" ht="42" thickBot="1" x14ac:dyDescent="0.35">
      <c r="B1488" s="2" t="s">
        <v>2</v>
      </c>
      <c r="C1488" s="3" t="s">
        <v>152</v>
      </c>
      <c r="D1488" s="64" t="s">
        <v>153</v>
      </c>
      <c r="E1488" s="65"/>
      <c r="F1488" s="65"/>
      <c r="G1488" s="66"/>
      <c r="H1488" s="23" t="s">
        <v>250</v>
      </c>
      <c r="I1488" s="24" t="s">
        <v>251</v>
      </c>
    </row>
    <row r="1489" spans="2:9" ht="15" thickBot="1" x14ac:dyDescent="0.35">
      <c r="B1489" s="4" t="s">
        <v>3</v>
      </c>
      <c r="C1489" s="3" t="s">
        <v>158</v>
      </c>
      <c r="D1489" s="67"/>
      <c r="E1489" s="68"/>
      <c r="F1489" s="68"/>
      <c r="G1489" s="69"/>
      <c r="I1489" s="24" t="s">
        <v>251</v>
      </c>
    </row>
    <row r="1490" spans="2:9" ht="24.6" thickBot="1" x14ac:dyDescent="0.35">
      <c r="B1490" s="5" t="s">
        <v>5</v>
      </c>
      <c r="C1490" s="70" t="s">
        <v>6</v>
      </c>
      <c r="D1490" s="71"/>
      <c r="E1490" s="72"/>
      <c r="F1490" s="6" t="s">
        <v>7</v>
      </c>
      <c r="G1490" s="7" t="s">
        <v>8</v>
      </c>
      <c r="I1490" s="25" t="s">
        <v>252</v>
      </c>
    </row>
    <row r="1491" spans="2:9" ht="41.4" thickBot="1" x14ac:dyDescent="0.35">
      <c r="B1491" s="2" t="s">
        <v>255</v>
      </c>
      <c r="C1491" s="73" t="s">
        <v>258</v>
      </c>
      <c r="D1491" s="74"/>
      <c r="E1491" s="75"/>
      <c r="F1491" s="8" t="s">
        <v>258</v>
      </c>
      <c r="G1491" s="9" t="s">
        <v>258</v>
      </c>
      <c r="H1491" s="26" t="str">
        <f>IFERROR(VLOOKUP(C1489,'[1]piano 20-22'!$D$5:$F$142,3,FALSE),"")</f>
        <v/>
      </c>
      <c r="I1491" s="27" t="s">
        <v>253</v>
      </c>
    </row>
    <row r="1492" spans="2:9" ht="40.799999999999997" x14ac:dyDescent="0.3">
      <c r="B1492" s="10" t="s">
        <v>259</v>
      </c>
      <c r="C1492" s="76" t="s">
        <v>460</v>
      </c>
      <c r="D1492" s="77"/>
      <c r="E1492" s="78"/>
      <c r="F1492" s="8" t="s">
        <v>355</v>
      </c>
      <c r="G1492" s="9" t="s">
        <v>258</v>
      </c>
      <c r="H1492" s="26" t="str">
        <f>IFERROR(VLOOKUP(C1489,'[1]piano 21-23'!$D$5:$F$142,3,FALSE),"")</f>
        <v xml:space="preserve">Da dicembre 2022 </v>
      </c>
      <c r="I1492" s="27" t="s">
        <v>253</v>
      </c>
    </row>
    <row r="1493" spans="2:9" ht="41.4" thickBot="1" x14ac:dyDescent="0.35">
      <c r="B1493" s="11" t="s">
        <v>262</v>
      </c>
      <c r="C1493" s="79" t="s">
        <v>460</v>
      </c>
      <c r="D1493" s="80"/>
      <c r="E1493" s="81"/>
      <c r="F1493" s="12" t="s">
        <v>355</v>
      </c>
      <c r="G1493" s="13" t="s">
        <v>258</v>
      </c>
      <c r="H1493" s="26" t="str">
        <f>IFERROR(VLOOKUP(C1489,'[1]piano 22-24'!$D$5:$F$142,3,FALSE),"")</f>
        <v xml:space="preserve">Da dicembre 2022 </v>
      </c>
      <c r="I1493" s="27" t="s">
        <v>253</v>
      </c>
    </row>
    <row r="1494" spans="2:9" ht="28.8" x14ac:dyDescent="0.3">
      <c r="B1494" s="14" t="s">
        <v>9</v>
      </c>
      <c r="C1494" s="15" t="s">
        <v>10</v>
      </c>
      <c r="D1494" s="16" t="s">
        <v>11</v>
      </c>
      <c r="E1494" s="17" t="s">
        <v>12</v>
      </c>
      <c r="F1494" s="54"/>
      <c r="G1494" s="55"/>
      <c r="I1494" s="24" t="s">
        <v>254</v>
      </c>
    </row>
    <row r="1495" spans="2:9" x14ac:dyDescent="0.3">
      <c r="B1495" s="18" t="s">
        <v>13</v>
      </c>
      <c r="C1495" s="19">
        <v>44927</v>
      </c>
      <c r="D1495" s="56" t="s">
        <v>14</v>
      </c>
      <c r="E1495" s="58"/>
      <c r="F1495" s="60" t="s">
        <v>15</v>
      </c>
      <c r="G1495" s="61"/>
      <c r="I1495" s="24" t="s">
        <v>254</v>
      </c>
    </row>
    <row r="1496" spans="2:9" ht="15" thickBot="1" x14ac:dyDescent="0.35">
      <c r="B1496" s="20" t="s">
        <v>16</v>
      </c>
      <c r="C1496" s="21">
        <v>45657</v>
      </c>
      <c r="D1496" s="57"/>
      <c r="E1496" s="59"/>
      <c r="F1496" s="62"/>
      <c r="G1496" s="63"/>
      <c r="I1496" s="24" t="s">
        <v>254</v>
      </c>
    </row>
    <row r="1497" spans="2:9" x14ac:dyDescent="0.3">
      <c r="I1497" s="22"/>
    </row>
    <row r="1498" spans="2:9" x14ac:dyDescent="0.3">
      <c r="I1498" s="22"/>
    </row>
    <row r="1499" spans="2:9" x14ac:dyDescent="0.3">
      <c r="I1499" s="22"/>
    </row>
    <row r="1500" spans="2:9" ht="15" thickBot="1" x14ac:dyDescent="0.35">
      <c r="I1500" s="22"/>
    </row>
    <row r="1501" spans="2:9" ht="42" thickBot="1" x14ac:dyDescent="0.35">
      <c r="B1501" s="2" t="s">
        <v>2</v>
      </c>
      <c r="C1501" s="3" t="s">
        <v>152</v>
      </c>
      <c r="D1501" s="64" t="s">
        <v>153</v>
      </c>
      <c r="E1501" s="65"/>
      <c r="F1501" s="65"/>
      <c r="G1501" s="66"/>
      <c r="H1501" s="23" t="s">
        <v>250</v>
      </c>
      <c r="I1501" s="24" t="s">
        <v>251</v>
      </c>
    </row>
    <row r="1502" spans="2:9" ht="15" thickBot="1" x14ac:dyDescent="0.35">
      <c r="B1502" s="4" t="s">
        <v>3</v>
      </c>
      <c r="C1502" s="3" t="s">
        <v>159</v>
      </c>
      <c r="D1502" s="67"/>
      <c r="E1502" s="68"/>
      <c r="F1502" s="68"/>
      <c r="G1502" s="69"/>
      <c r="I1502" s="24" t="s">
        <v>251</v>
      </c>
    </row>
    <row r="1503" spans="2:9" ht="24.6" thickBot="1" x14ac:dyDescent="0.35">
      <c r="B1503" s="5" t="s">
        <v>5</v>
      </c>
      <c r="C1503" s="70" t="s">
        <v>6</v>
      </c>
      <c r="D1503" s="71"/>
      <c r="E1503" s="72"/>
      <c r="F1503" s="6" t="s">
        <v>7</v>
      </c>
      <c r="G1503" s="7" t="s">
        <v>8</v>
      </c>
      <c r="I1503" s="25" t="s">
        <v>252</v>
      </c>
    </row>
    <row r="1504" spans="2:9" ht="41.4" thickBot="1" x14ac:dyDescent="0.35">
      <c r="B1504" s="2" t="s">
        <v>255</v>
      </c>
      <c r="C1504" s="73" t="s">
        <v>258</v>
      </c>
      <c r="D1504" s="74"/>
      <c r="E1504" s="75"/>
      <c r="F1504" s="8" t="s">
        <v>258</v>
      </c>
      <c r="G1504" s="9" t="s">
        <v>258</v>
      </c>
      <c r="H1504" s="26" t="str">
        <f>IFERROR(VLOOKUP(C1502,'[1]piano 20-22'!$D$5:$F$142,3,FALSE),"")</f>
        <v/>
      </c>
      <c r="I1504" s="27" t="s">
        <v>253</v>
      </c>
    </row>
    <row r="1505" spans="2:9" ht="40.799999999999997" x14ac:dyDescent="0.3">
      <c r="B1505" s="10" t="s">
        <v>259</v>
      </c>
      <c r="C1505" s="76" t="s">
        <v>258</v>
      </c>
      <c r="D1505" s="77"/>
      <c r="E1505" s="78"/>
      <c r="F1505" s="8" t="s">
        <v>258</v>
      </c>
      <c r="G1505" s="9" t="s">
        <v>258</v>
      </c>
      <c r="H1505" s="26" t="str">
        <f>IFERROR(VLOOKUP(C1502,'[1]piano 21-23'!$D$5:$F$142,3,FALSE),"")</f>
        <v/>
      </c>
      <c r="I1505" s="27" t="s">
        <v>253</v>
      </c>
    </row>
    <row r="1506" spans="2:9" ht="41.4" thickBot="1" x14ac:dyDescent="0.35">
      <c r="B1506" s="11" t="s">
        <v>262</v>
      </c>
      <c r="C1506" s="79" t="s">
        <v>461</v>
      </c>
      <c r="D1506" s="80"/>
      <c r="E1506" s="81"/>
      <c r="F1506" s="12" t="s">
        <v>462</v>
      </c>
      <c r="G1506" s="13" t="s">
        <v>258</v>
      </c>
      <c r="H1506" s="26" t="str">
        <f>IFERROR(VLOOKUP(C1502,'[1]piano 22-24'!$D$5:$F$142,3,FALSE),"")</f>
        <v xml:space="preserve">Da luglio 2023 </v>
      </c>
      <c r="I1506" s="27" t="s">
        <v>253</v>
      </c>
    </row>
    <row r="1507" spans="2:9" ht="28.8" x14ac:dyDescent="0.3">
      <c r="B1507" s="14" t="s">
        <v>9</v>
      </c>
      <c r="C1507" s="15" t="s">
        <v>10</v>
      </c>
      <c r="D1507" s="16" t="s">
        <v>11</v>
      </c>
      <c r="E1507" s="17" t="s">
        <v>12</v>
      </c>
      <c r="F1507" s="54"/>
      <c r="G1507" s="55"/>
      <c r="I1507" s="24" t="s">
        <v>254</v>
      </c>
    </row>
    <row r="1508" spans="2:9" x14ac:dyDescent="0.3">
      <c r="B1508" s="18" t="s">
        <v>13</v>
      </c>
      <c r="C1508" s="19">
        <v>44927</v>
      </c>
      <c r="D1508" s="56" t="s">
        <v>14</v>
      </c>
      <c r="E1508" s="58"/>
      <c r="F1508" s="60" t="s">
        <v>15</v>
      </c>
      <c r="G1508" s="61"/>
      <c r="I1508" s="24" t="s">
        <v>254</v>
      </c>
    </row>
    <row r="1509" spans="2:9" ht="15" thickBot="1" x14ac:dyDescent="0.35">
      <c r="B1509" s="20" t="s">
        <v>16</v>
      </c>
      <c r="C1509" s="21">
        <v>45657</v>
      </c>
      <c r="D1509" s="57"/>
      <c r="E1509" s="59"/>
      <c r="F1509" s="62"/>
      <c r="G1509" s="63"/>
      <c r="I1509" s="24" t="s">
        <v>254</v>
      </c>
    </row>
    <row r="1510" spans="2:9" x14ac:dyDescent="0.3">
      <c r="I1510" s="22"/>
    </row>
    <row r="1511" spans="2:9" x14ac:dyDescent="0.3">
      <c r="I1511" s="22"/>
    </row>
    <row r="1512" spans="2:9" x14ac:dyDescent="0.3">
      <c r="I1512" s="22"/>
    </row>
    <row r="1513" spans="2:9" ht="15" thickBot="1" x14ac:dyDescent="0.35">
      <c r="I1513" s="22"/>
    </row>
    <row r="1514" spans="2:9" ht="42" thickBot="1" x14ac:dyDescent="0.35">
      <c r="B1514" s="2" t="s">
        <v>2</v>
      </c>
      <c r="C1514" s="3" t="s">
        <v>152</v>
      </c>
      <c r="D1514" s="64" t="s">
        <v>153</v>
      </c>
      <c r="E1514" s="65"/>
      <c r="F1514" s="65"/>
      <c r="G1514" s="66"/>
      <c r="H1514" s="23" t="s">
        <v>250</v>
      </c>
      <c r="I1514" s="24" t="s">
        <v>251</v>
      </c>
    </row>
    <row r="1515" spans="2:9" ht="15" thickBot="1" x14ac:dyDescent="0.35">
      <c r="B1515" s="4" t="s">
        <v>3</v>
      </c>
      <c r="C1515" s="3" t="s">
        <v>160</v>
      </c>
      <c r="D1515" s="67"/>
      <c r="E1515" s="68"/>
      <c r="F1515" s="68"/>
      <c r="G1515" s="69"/>
      <c r="I1515" s="24" t="s">
        <v>251</v>
      </c>
    </row>
    <row r="1516" spans="2:9" ht="24.6" thickBot="1" x14ac:dyDescent="0.35">
      <c r="B1516" s="5" t="s">
        <v>5</v>
      </c>
      <c r="C1516" s="70" t="s">
        <v>6</v>
      </c>
      <c r="D1516" s="71"/>
      <c r="E1516" s="72"/>
      <c r="F1516" s="6" t="s">
        <v>7</v>
      </c>
      <c r="G1516" s="7" t="s">
        <v>8</v>
      </c>
      <c r="I1516" s="25" t="s">
        <v>252</v>
      </c>
    </row>
    <row r="1517" spans="2:9" ht="41.4" thickBot="1" x14ac:dyDescent="0.35">
      <c r="B1517" s="2" t="s">
        <v>255</v>
      </c>
      <c r="C1517" s="73" t="s">
        <v>258</v>
      </c>
      <c r="D1517" s="74"/>
      <c r="E1517" s="75"/>
      <c r="F1517" s="8" t="s">
        <v>258</v>
      </c>
      <c r="G1517" s="9" t="s">
        <v>258</v>
      </c>
      <c r="H1517" s="26" t="str">
        <f>IFERROR(VLOOKUP(C1515,'[1]piano 20-22'!$D$5:$F$142,3,FALSE),"")</f>
        <v/>
      </c>
      <c r="I1517" s="27" t="s">
        <v>253</v>
      </c>
    </row>
    <row r="1518" spans="2:9" ht="40.799999999999997" x14ac:dyDescent="0.3">
      <c r="B1518" s="10" t="s">
        <v>259</v>
      </c>
      <c r="C1518" s="76" t="s">
        <v>258</v>
      </c>
      <c r="D1518" s="77"/>
      <c r="E1518" s="78"/>
      <c r="F1518" s="8" t="s">
        <v>258</v>
      </c>
      <c r="G1518" s="9" t="s">
        <v>258</v>
      </c>
      <c r="H1518" s="26" t="str">
        <f>IFERROR(VLOOKUP(C1515,'[1]piano 21-23'!$D$5:$F$142,3,FALSE),"")</f>
        <v/>
      </c>
      <c r="I1518" s="27" t="s">
        <v>253</v>
      </c>
    </row>
    <row r="1519" spans="2:9" ht="41.4" thickBot="1" x14ac:dyDescent="0.35">
      <c r="B1519" s="11" t="s">
        <v>262</v>
      </c>
      <c r="C1519" s="79" t="s">
        <v>463</v>
      </c>
      <c r="D1519" s="80"/>
      <c r="E1519" s="81"/>
      <c r="F1519" s="12" t="s">
        <v>356</v>
      </c>
      <c r="G1519" s="13" t="s">
        <v>258</v>
      </c>
      <c r="H1519" s="26" t="str">
        <f>IFERROR(VLOOKUP(C1515,'[1]piano 22-24'!$D$5:$F$142,3,FALSE),"")</f>
        <v xml:space="preserve">Da marzo 2023 </v>
      </c>
      <c r="I1519" s="27" t="s">
        <v>253</v>
      </c>
    </row>
    <row r="1520" spans="2:9" ht="28.8" x14ac:dyDescent="0.3">
      <c r="B1520" s="14" t="s">
        <v>9</v>
      </c>
      <c r="C1520" s="15" t="s">
        <v>10</v>
      </c>
      <c r="D1520" s="16" t="s">
        <v>11</v>
      </c>
      <c r="E1520" s="17" t="s">
        <v>12</v>
      </c>
      <c r="F1520" s="54"/>
      <c r="G1520" s="55"/>
      <c r="I1520" s="24" t="s">
        <v>254</v>
      </c>
    </row>
    <row r="1521" spans="2:9" x14ac:dyDescent="0.3">
      <c r="B1521" s="18" t="s">
        <v>13</v>
      </c>
      <c r="C1521" s="19">
        <v>44927</v>
      </c>
      <c r="D1521" s="56" t="s">
        <v>14</v>
      </c>
      <c r="E1521" s="58"/>
      <c r="F1521" s="60" t="s">
        <v>15</v>
      </c>
      <c r="G1521" s="61"/>
      <c r="I1521" s="24" t="s">
        <v>254</v>
      </c>
    </row>
    <row r="1522" spans="2:9" ht="15" thickBot="1" x14ac:dyDescent="0.35">
      <c r="B1522" s="20" t="s">
        <v>16</v>
      </c>
      <c r="C1522" s="21">
        <v>45657</v>
      </c>
      <c r="D1522" s="57"/>
      <c r="E1522" s="59"/>
      <c r="F1522" s="62"/>
      <c r="G1522" s="63"/>
      <c r="I1522" s="24" t="s">
        <v>254</v>
      </c>
    </row>
    <row r="1523" spans="2:9" x14ac:dyDescent="0.3">
      <c r="I1523" s="22"/>
    </row>
    <row r="1524" spans="2:9" x14ac:dyDescent="0.3">
      <c r="I1524" s="22"/>
    </row>
    <row r="1525" spans="2:9" x14ac:dyDescent="0.3">
      <c r="I1525" s="22"/>
    </row>
    <row r="1526" spans="2:9" ht="15" thickBot="1" x14ac:dyDescent="0.35">
      <c r="I1526" s="22"/>
    </row>
    <row r="1527" spans="2:9" ht="42" thickBot="1" x14ac:dyDescent="0.35">
      <c r="B1527" s="2" t="s">
        <v>2</v>
      </c>
      <c r="C1527" s="3" t="s">
        <v>152</v>
      </c>
      <c r="D1527" s="64" t="s">
        <v>153</v>
      </c>
      <c r="E1527" s="65"/>
      <c r="F1527" s="65"/>
      <c r="G1527" s="66"/>
      <c r="H1527" s="23" t="s">
        <v>250</v>
      </c>
      <c r="I1527" s="24" t="s">
        <v>251</v>
      </c>
    </row>
    <row r="1528" spans="2:9" ht="15" thickBot="1" x14ac:dyDescent="0.35">
      <c r="B1528" s="4" t="s">
        <v>3</v>
      </c>
      <c r="C1528" s="3" t="s">
        <v>161</v>
      </c>
      <c r="D1528" s="67"/>
      <c r="E1528" s="68"/>
      <c r="F1528" s="68"/>
      <c r="G1528" s="69"/>
      <c r="I1528" s="24" t="s">
        <v>251</v>
      </c>
    </row>
    <row r="1529" spans="2:9" ht="24.6" thickBot="1" x14ac:dyDescent="0.35">
      <c r="B1529" s="5" t="s">
        <v>5</v>
      </c>
      <c r="C1529" s="70" t="s">
        <v>6</v>
      </c>
      <c r="D1529" s="71"/>
      <c r="E1529" s="72"/>
      <c r="F1529" s="6" t="s">
        <v>7</v>
      </c>
      <c r="G1529" s="7" t="s">
        <v>8</v>
      </c>
      <c r="I1529" s="25" t="s">
        <v>252</v>
      </c>
    </row>
    <row r="1530" spans="2:9" ht="41.4" thickBot="1" x14ac:dyDescent="0.35">
      <c r="B1530" s="2" t="s">
        <v>255</v>
      </c>
      <c r="C1530" s="73" t="s">
        <v>258</v>
      </c>
      <c r="D1530" s="74"/>
      <c r="E1530" s="75"/>
      <c r="F1530" s="8" t="s">
        <v>258</v>
      </c>
      <c r="G1530" s="9" t="s">
        <v>258</v>
      </c>
      <c r="H1530" s="26" t="str">
        <f>IFERROR(VLOOKUP(C1528,'[1]piano 20-22'!$D$5:$F$142,3,FALSE),"")</f>
        <v/>
      </c>
      <c r="I1530" s="27" t="s">
        <v>253</v>
      </c>
    </row>
    <row r="1531" spans="2:9" ht="40.799999999999997" x14ac:dyDescent="0.3">
      <c r="B1531" s="10" t="s">
        <v>259</v>
      </c>
      <c r="C1531" s="76" t="s">
        <v>258</v>
      </c>
      <c r="D1531" s="77"/>
      <c r="E1531" s="78"/>
      <c r="F1531" s="8" t="s">
        <v>258</v>
      </c>
      <c r="G1531" s="9" t="s">
        <v>258</v>
      </c>
      <c r="H1531" s="26" t="str">
        <f>IFERROR(VLOOKUP(C1528,'[1]piano 21-23'!$D$5:$F$142,3,FALSE),"")</f>
        <v/>
      </c>
      <c r="I1531" s="27" t="s">
        <v>253</v>
      </c>
    </row>
    <row r="1532" spans="2:9" ht="41.4" thickBot="1" x14ac:dyDescent="0.35">
      <c r="B1532" s="11" t="s">
        <v>262</v>
      </c>
      <c r="C1532" s="79" t="s">
        <v>461</v>
      </c>
      <c r="D1532" s="80"/>
      <c r="E1532" s="81"/>
      <c r="F1532" s="12" t="s">
        <v>462</v>
      </c>
      <c r="G1532" s="13" t="s">
        <v>258</v>
      </c>
      <c r="H1532" s="26" t="str">
        <f>IFERROR(VLOOKUP(C1528,'[1]piano 22-24'!$D$5:$F$142,3,FALSE),"")</f>
        <v xml:space="preserve">Da luglio 2023 </v>
      </c>
      <c r="I1532" s="27" t="s">
        <v>253</v>
      </c>
    </row>
    <row r="1533" spans="2:9" ht="28.8" x14ac:dyDescent="0.3">
      <c r="B1533" s="14" t="s">
        <v>9</v>
      </c>
      <c r="C1533" s="15" t="s">
        <v>10</v>
      </c>
      <c r="D1533" s="16" t="s">
        <v>11</v>
      </c>
      <c r="E1533" s="17" t="s">
        <v>12</v>
      </c>
      <c r="F1533" s="54"/>
      <c r="G1533" s="55"/>
      <c r="I1533" s="24" t="s">
        <v>254</v>
      </c>
    </row>
    <row r="1534" spans="2:9" x14ac:dyDescent="0.3">
      <c r="B1534" s="18" t="s">
        <v>13</v>
      </c>
      <c r="C1534" s="19">
        <v>44927</v>
      </c>
      <c r="D1534" s="56" t="s">
        <v>14</v>
      </c>
      <c r="E1534" s="58"/>
      <c r="F1534" s="60" t="s">
        <v>15</v>
      </c>
      <c r="G1534" s="61"/>
      <c r="I1534" s="24" t="s">
        <v>254</v>
      </c>
    </row>
    <row r="1535" spans="2:9" ht="15" thickBot="1" x14ac:dyDescent="0.35">
      <c r="B1535" s="20" t="s">
        <v>16</v>
      </c>
      <c r="C1535" s="21">
        <v>45657</v>
      </c>
      <c r="D1535" s="57"/>
      <c r="E1535" s="59"/>
      <c r="F1535" s="62"/>
      <c r="G1535" s="63"/>
      <c r="I1535" s="24" t="s">
        <v>254</v>
      </c>
    </row>
    <row r="1536" spans="2:9" x14ac:dyDescent="0.3">
      <c r="I1536" s="22"/>
    </row>
    <row r="1537" spans="2:9" x14ac:dyDescent="0.3">
      <c r="I1537" s="22"/>
    </row>
    <row r="1538" spans="2:9" x14ac:dyDescent="0.3">
      <c r="I1538" s="22"/>
    </row>
    <row r="1539" spans="2:9" ht="15" thickBot="1" x14ac:dyDescent="0.35">
      <c r="I1539" s="22"/>
    </row>
    <row r="1540" spans="2:9" ht="42" thickBot="1" x14ac:dyDescent="0.35">
      <c r="B1540" s="2" t="s">
        <v>2</v>
      </c>
      <c r="C1540" s="3" t="s">
        <v>162</v>
      </c>
      <c r="D1540" s="64" t="s">
        <v>163</v>
      </c>
      <c r="E1540" s="65"/>
      <c r="F1540" s="65"/>
      <c r="G1540" s="66"/>
      <c r="H1540" s="23" t="s">
        <v>250</v>
      </c>
      <c r="I1540" s="24" t="s">
        <v>251</v>
      </c>
    </row>
    <row r="1541" spans="2:9" ht="15" thickBot="1" x14ac:dyDescent="0.35">
      <c r="B1541" s="4" t="s">
        <v>3</v>
      </c>
      <c r="C1541" s="3" t="s">
        <v>164</v>
      </c>
      <c r="D1541" s="67"/>
      <c r="E1541" s="68"/>
      <c r="F1541" s="68"/>
      <c r="G1541" s="69"/>
      <c r="I1541" s="24" t="s">
        <v>251</v>
      </c>
    </row>
    <row r="1542" spans="2:9" ht="24.6" thickBot="1" x14ac:dyDescent="0.35">
      <c r="B1542" s="5" t="s">
        <v>5</v>
      </c>
      <c r="C1542" s="70" t="s">
        <v>6</v>
      </c>
      <c r="D1542" s="71"/>
      <c r="E1542" s="72"/>
      <c r="F1542" s="6" t="s">
        <v>7</v>
      </c>
      <c r="G1542" s="7" t="s">
        <v>8</v>
      </c>
      <c r="I1542" s="25" t="s">
        <v>252</v>
      </c>
    </row>
    <row r="1543" spans="2:9" ht="41.4" thickBot="1" x14ac:dyDescent="0.35">
      <c r="B1543" s="2" t="s">
        <v>255</v>
      </c>
      <c r="C1543" s="73" t="s">
        <v>258</v>
      </c>
      <c r="D1543" s="74"/>
      <c r="E1543" s="75"/>
      <c r="F1543" s="8" t="s">
        <v>258</v>
      </c>
      <c r="G1543" s="9" t="s">
        <v>258</v>
      </c>
      <c r="H1543" s="26" t="str">
        <f>IFERROR(VLOOKUP(C1541,'[1]piano 20-22'!$D$5:$F$142,3,FALSE),"")</f>
        <v/>
      </c>
      <c r="I1543" s="27" t="s">
        <v>253</v>
      </c>
    </row>
    <row r="1544" spans="2:9" ht="40.799999999999997" x14ac:dyDescent="0.3">
      <c r="B1544" s="10" t="s">
        <v>259</v>
      </c>
      <c r="C1544" s="76" t="s">
        <v>464</v>
      </c>
      <c r="D1544" s="77"/>
      <c r="E1544" s="78"/>
      <c r="F1544" s="8" t="s">
        <v>405</v>
      </c>
      <c r="G1544" s="9" t="s">
        <v>258</v>
      </c>
      <c r="H1544" s="26" t="str">
        <f>IFERROR(VLOOKUP(C1541,'[1]piano 21-23'!$D$5:$F$142,3,FALSE),"")</f>
        <v xml:space="preserve">Da febbraio 2022 </v>
      </c>
      <c r="I1544" s="27" t="s">
        <v>253</v>
      </c>
    </row>
    <row r="1545" spans="2:9" ht="41.4" thickBot="1" x14ac:dyDescent="0.35">
      <c r="B1545" s="11" t="s">
        <v>262</v>
      </c>
      <c r="C1545" s="79" t="s">
        <v>465</v>
      </c>
      <c r="D1545" s="80"/>
      <c r="E1545" s="81"/>
      <c r="F1545" s="12" t="s">
        <v>263</v>
      </c>
      <c r="G1545" s="13" t="s">
        <v>258</v>
      </c>
      <c r="H1545" s="26" t="str">
        <f>IFERROR(VLOOKUP(C1541,'[1]piano 22-24'!$D$5:$F$142,3,FALSE),"")</f>
        <v xml:space="preserve">Linee di azione ancora vigenti  </v>
      </c>
      <c r="I1545" s="27" t="s">
        <v>253</v>
      </c>
    </row>
    <row r="1546" spans="2:9" ht="28.8" x14ac:dyDescent="0.3">
      <c r="B1546" s="14" t="s">
        <v>9</v>
      </c>
      <c r="C1546" s="15" t="s">
        <v>10</v>
      </c>
      <c r="D1546" s="16" t="s">
        <v>11</v>
      </c>
      <c r="E1546" s="17" t="s">
        <v>12</v>
      </c>
      <c r="F1546" s="54"/>
      <c r="G1546" s="55"/>
      <c r="I1546" s="24" t="s">
        <v>254</v>
      </c>
    </row>
    <row r="1547" spans="2:9" x14ac:dyDescent="0.3">
      <c r="B1547" s="18" t="s">
        <v>13</v>
      </c>
      <c r="C1547" s="19">
        <v>44927</v>
      </c>
      <c r="D1547" s="56" t="s">
        <v>14</v>
      </c>
      <c r="E1547" s="58"/>
      <c r="F1547" s="60" t="s">
        <v>15</v>
      </c>
      <c r="G1547" s="61"/>
      <c r="I1547" s="24" t="s">
        <v>254</v>
      </c>
    </row>
    <row r="1548" spans="2:9" ht="15" thickBot="1" x14ac:dyDescent="0.35">
      <c r="B1548" s="20" t="s">
        <v>16</v>
      </c>
      <c r="C1548" s="21">
        <v>45657</v>
      </c>
      <c r="D1548" s="57"/>
      <c r="E1548" s="59"/>
      <c r="F1548" s="62"/>
      <c r="G1548" s="63"/>
      <c r="I1548" s="24" t="s">
        <v>254</v>
      </c>
    </row>
    <row r="1549" spans="2:9" x14ac:dyDescent="0.3">
      <c r="I1549" s="22"/>
    </row>
    <row r="1550" spans="2:9" x14ac:dyDescent="0.3">
      <c r="I1550" s="22"/>
    </row>
    <row r="1551" spans="2:9" x14ac:dyDescent="0.3">
      <c r="I1551" s="22"/>
    </row>
    <row r="1552" spans="2:9" ht="15" thickBot="1" x14ac:dyDescent="0.35">
      <c r="I1552" s="22"/>
    </row>
    <row r="1553" spans="2:9" ht="42" thickBot="1" x14ac:dyDescent="0.35">
      <c r="B1553" s="2" t="s">
        <v>2</v>
      </c>
      <c r="C1553" s="3" t="s">
        <v>162</v>
      </c>
      <c r="D1553" s="64" t="s">
        <v>163</v>
      </c>
      <c r="E1553" s="65"/>
      <c r="F1553" s="65"/>
      <c r="G1553" s="66"/>
      <c r="H1553" s="23" t="s">
        <v>250</v>
      </c>
      <c r="I1553" s="24" t="s">
        <v>251</v>
      </c>
    </row>
    <row r="1554" spans="2:9" ht="15" thickBot="1" x14ac:dyDescent="0.35">
      <c r="B1554" s="4" t="s">
        <v>3</v>
      </c>
      <c r="C1554" s="3" t="s">
        <v>165</v>
      </c>
      <c r="D1554" s="67"/>
      <c r="E1554" s="68"/>
      <c r="F1554" s="68"/>
      <c r="G1554" s="69"/>
      <c r="I1554" s="24" t="s">
        <v>251</v>
      </c>
    </row>
    <row r="1555" spans="2:9" ht="24.6" thickBot="1" x14ac:dyDescent="0.35">
      <c r="B1555" s="5" t="s">
        <v>5</v>
      </c>
      <c r="C1555" s="70" t="s">
        <v>6</v>
      </c>
      <c r="D1555" s="71"/>
      <c r="E1555" s="72"/>
      <c r="F1555" s="6" t="s">
        <v>7</v>
      </c>
      <c r="G1555" s="7" t="s">
        <v>8</v>
      </c>
      <c r="I1555" s="25" t="s">
        <v>252</v>
      </c>
    </row>
    <row r="1556" spans="2:9" ht="41.4" thickBot="1" x14ac:dyDescent="0.35">
      <c r="B1556" s="2" t="s">
        <v>255</v>
      </c>
      <c r="C1556" s="73" t="s">
        <v>258</v>
      </c>
      <c r="D1556" s="74"/>
      <c r="E1556" s="75"/>
      <c r="F1556" s="8" t="s">
        <v>258</v>
      </c>
      <c r="G1556" s="9" t="s">
        <v>258</v>
      </c>
      <c r="H1556" s="26" t="str">
        <f>IFERROR(VLOOKUP(C1554,'[1]piano 20-22'!$D$5:$F$142,3,FALSE),"")</f>
        <v/>
      </c>
      <c r="I1556" s="27" t="s">
        <v>253</v>
      </c>
    </row>
    <row r="1557" spans="2:9" ht="40.799999999999997" x14ac:dyDescent="0.3">
      <c r="B1557" s="10" t="s">
        <v>259</v>
      </c>
      <c r="C1557" s="76" t="s">
        <v>258</v>
      </c>
      <c r="D1557" s="77"/>
      <c r="E1557" s="78"/>
      <c r="F1557" s="8" t="s">
        <v>258</v>
      </c>
      <c r="G1557" s="9" t="s">
        <v>258</v>
      </c>
      <c r="H1557" s="26" t="str">
        <f>IFERROR(VLOOKUP(C1554,'[1]piano 21-23'!$D$5:$F$142,3,FALSE),"")</f>
        <v/>
      </c>
      <c r="I1557" s="27" t="s">
        <v>253</v>
      </c>
    </row>
    <row r="1558" spans="2:9" ht="41.4" thickBot="1" x14ac:dyDescent="0.35">
      <c r="B1558" s="11" t="s">
        <v>262</v>
      </c>
      <c r="C1558" s="79" t="s">
        <v>466</v>
      </c>
      <c r="D1558" s="80"/>
      <c r="E1558" s="81"/>
      <c r="F1558" s="12" t="s">
        <v>315</v>
      </c>
      <c r="G1558" s="13" t="s">
        <v>258</v>
      </c>
      <c r="H1558" s="26" t="str">
        <f>IFERROR(VLOOKUP(C1554,'[1]piano 22-24'!$D$5:$F$142,3,FALSE),"")</f>
        <v xml:space="preserve">Da giugno 2023 </v>
      </c>
      <c r="I1558" s="27" t="s">
        <v>253</v>
      </c>
    </row>
    <row r="1559" spans="2:9" ht="28.8" x14ac:dyDescent="0.3">
      <c r="B1559" s="14" t="s">
        <v>9</v>
      </c>
      <c r="C1559" s="15" t="s">
        <v>10</v>
      </c>
      <c r="D1559" s="16" t="s">
        <v>11</v>
      </c>
      <c r="E1559" s="17" t="s">
        <v>12</v>
      </c>
      <c r="F1559" s="54"/>
      <c r="G1559" s="55"/>
      <c r="I1559" s="24" t="s">
        <v>254</v>
      </c>
    </row>
    <row r="1560" spans="2:9" x14ac:dyDescent="0.3">
      <c r="B1560" s="18" t="s">
        <v>13</v>
      </c>
      <c r="C1560" s="19">
        <v>44927</v>
      </c>
      <c r="D1560" s="56" t="s">
        <v>14</v>
      </c>
      <c r="E1560" s="58"/>
      <c r="F1560" s="60" t="s">
        <v>15</v>
      </c>
      <c r="G1560" s="61"/>
      <c r="I1560" s="24" t="s">
        <v>254</v>
      </c>
    </row>
    <row r="1561" spans="2:9" ht="15" thickBot="1" x14ac:dyDescent="0.35">
      <c r="B1561" s="20" t="s">
        <v>16</v>
      </c>
      <c r="C1561" s="21">
        <v>45657</v>
      </c>
      <c r="D1561" s="57"/>
      <c r="E1561" s="59"/>
      <c r="F1561" s="62"/>
      <c r="G1561" s="63"/>
      <c r="I1561" s="24" t="s">
        <v>254</v>
      </c>
    </row>
    <row r="1562" spans="2:9" x14ac:dyDescent="0.3">
      <c r="I1562" s="22"/>
    </row>
    <row r="1563" spans="2:9" x14ac:dyDescent="0.3">
      <c r="I1563" s="22"/>
    </row>
    <row r="1564" spans="2:9" x14ac:dyDescent="0.3">
      <c r="I1564" s="22"/>
    </row>
    <row r="1565" spans="2:9" ht="15" thickBot="1" x14ac:dyDescent="0.35">
      <c r="I1565" s="22"/>
    </row>
    <row r="1566" spans="2:9" ht="42" thickBot="1" x14ac:dyDescent="0.35">
      <c r="B1566" s="2" t="s">
        <v>2</v>
      </c>
      <c r="C1566" s="3" t="s">
        <v>166</v>
      </c>
      <c r="D1566" s="64" t="s">
        <v>167</v>
      </c>
      <c r="E1566" s="65"/>
      <c r="F1566" s="65"/>
      <c r="G1566" s="66"/>
      <c r="H1566" s="23" t="s">
        <v>250</v>
      </c>
      <c r="I1566" s="24" t="s">
        <v>251</v>
      </c>
    </row>
    <row r="1567" spans="2:9" ht="15" thickBot="1" x14ac:dyDescent="0.35">
      <c r="B1567" s="4" t="s">
        <v>3</v>
      </c>
      <c r="C1567" s="3" t="s">
        <v>168</v>
      </c>
      <c r="D1567" s="67"/>
      <c r="E1567" s="68"/>
      <c r="F1567" s="68"/>
      <c r="G1567" s="69"/>
      <c r="I1567" s="24" t="s">
        <v>251</v>
      </c>
    </row>
    <row r="1568" spans="2:9" ht="24.6" thickBot="1" x14ac:dyDescent="0.35">
      <c r="B1568" s="5" t="s">
        <v>5</v>
      </c>
      <c r="C1568" s="70" t="s">
        <v>6</v>
      </c>
      <c r="D1568" s="71"/>
      <c r="E1568" s="72"/>
      <c r="F1568" s="6" t="s">
        <v>7</v>
      </c>
      <c r="G1568" s="7" t="s">
        <v>8</v>
      </c>
      <c r="I1568" s="25" t="s">
        <v>252</v>
      </c>
    </row>
    <row r="1569" spans="2:9" ht="41.4" thickBot="1" x14ac:dyDescent="0.35">
      <c r="B1569" s="2" t="s">
        <v>255</v>
      </c>
      <c r="C1569" s="73" t="s">
        <v>467</v>
      </c>
      <c r="D1569" s="74"/>
      <c r="E1569" s="75"/>
      <c r="F1569" s="8" t="s">
        <v>257</v>
      </c>
      <c r="G1569" s="9" t="s">
        <v>258</v>
      </c>
      <c r="H1569" s="26" t="str">
        <f>IFERROR(VLOOKUP(C1567,'[1]piano 20-22'!$D$5:$F$142,3,FALSE),"")</f>
        <v xml:space="preserve">Da settembre 2020 </v>
      </c>
      <c r="I1569" s="27" t="s">
        <v>253</v>
      </c>
    </row>
    <row r="1570" spans="2:9" ht="40.799999999999997" x14ac:dyDescent="0.3">
      <c r="B1570" s="10" t="s">
        <v>259</v>
      </c>
      <c r="C1570" s="76" t="s">
        <v>467</v>
      </c>
      <c r="D1570" s="77"/>
      <c r="E1570" s="78"/>
      <c r="F1570" s="8" t="s">
        <v>261</v>
      </c>
      <c r="G1570" s="9" t="s">
        <v>258</v>
      </c>
      <c r="H1570" s="26" t="str">
        <f>IFERROR(VLOOKUP(C1567,'[1]piano 21-23'!$D$5:$F$142,3,FALSE),"")</f>
        <v xml:space="preserve">Da settembre 2020 (in corso) </v>
      </c>
      <c r="I1570" s="27" t="s">
        <v>253</v>
      </c>
    </row>
    <row r="1571" spans="2:9" ht="41.4" thickBot="1" x14ac:dyDescent="0.35">
      <c r="B1571" s="11" t="s">
        <v>262</v>
      </c>
      <c r="C1571" s="79" t="s">
        <v>467</v>
      </c>
      <c r="D1571" s="80"/>
      <c r="E1571" s="81"/>
      <c r="F1571" s="12" t="s">
        <v>263</v>
      </c>
      <c r="G1571" s="13" t="s">
        <v>258</v>
      </c>
      <c r="H1571" s="26" t="str">
        <f>IFERROR(VLOOKUP(C1567,'[1]piano 22-24'!$D$5:$F$142,3,FALSE),"")</f>
        <v xml:space="preserve">Linee di azione ancora vigenti  </v>
      </c>
      <c r="I1571" s="27" t="s">
        <v>253</v>
      </c>
    </row>
    <row r="1572" spans="2:9" ht="28.8" x14ac:dyDescent="0.3">
      <c r="B1572" s="14" t="s">
        <v>9</v>
      </c>
      <c r="C1572" s="15" t="s">
        <v>10</v>
      </c>
      <c r="D1572" s="16" t="s">
        <v>11</v>
      </c>
      <c r="E1572" s="17" t="s">
        <v>12</v>
      </c>
      <c r="F1572" s="54"/>
      <c r="G1572" s="55"/>
      <c r="I1572" s="24" t="s">
        <v>254</v>
      </c>
    </row>
    <row r="1573" spans="2:9" x14ac:dyDescent="0.3">
      <c r="B1573" s="18" t="s">
        <v>13</v>
      </c>
      <c r="C1573" s="19">
        <v>44927</v>
      </c>
      <c r="D1573" s="56" t="s">
        <v>14</v>
      </c>
      <c r="E1573" s="58"/>
      <c r="F1573" s="60" t="s">
        <v>15</v>
      </c>
      <c r="G1573" s="61"/>
      <c r="I1573" s="24" t="s">
        <v>254</v>
      </c>
    </row>
    <row r="1574" spans="2:9" ht="15" thickBot="1" x14ac:dyDescent="0.35">
      <c r="B1574" s="20" t="s">
        <v>16</v>
      </c>
      <c r="C1574" s="21">
        <v>45657</v>
      </c>
      <c r="D1574" s="57"/>
      <c r="E1574" s="59"/>
      <c r="F1574" s="62"/>
      <c r="G1574" s="63"/>
      <c r="I1574" s="24" t="s">
        <v>254</v>
      </c>
    </row>
    <row r="1575" spans="2:9" x14ac:dyDescent="0.3">
      <c r="I1575" s="22"/>
    </row>
    <row r="1576" spans="2:9" x14ac:dyDescent="0.3">
      <c r="I1576" s="22"/>
    </row>
    <row r="1577" spans="2:9" x14ac:dyDescent="0.3">
      <c r="I1577" s="22"/>
    </row>
    <row r="1578" spans="2:9" ht="15" thickBot="1" x14ac:dyDescent="0.35">
      <c r="I1578" s="22"/>
    </row>
    <row r="1579" spans="2:9" ht="42" thickBot="1" x14ac:dyDescent="0.35">
      <c r="B1579" s="2" t="s">
        <v>2</v>
      </c>
      <c r="C1579" s="3" t="s">
        <v>166</v>
      </c>
      <c r="D1579" s="64" t="s">
        <v>167</v>
      </c>
      <c r="E1579" s="65"/>
      <c r="F1579" s="65"/>
      <c r="G1579" s="66"/>
      <c r="H1579" s="23" t="s">
        <v>250</v>
      </c>
      <c r="I1579" s="24" t="s">
        <v>251</v>
      </c>
    </row>
    <row r="1580" spans="2:9" ht="15" thickBot="1" x14ac:dyDescent="0.35">
      <c r="B1580" s="4" t="s">
        <v>3</v>
      </c>
      <c r="C1580" s="3" t="s">
        <v>169</v>
      </c>
      <c r="D1580" s="67"/>
      <c r="E1580" s="68"/>
      <c r="F1580" s="68"/>
      <c r="G1580" s="69"/>
      <c r="I1580" s="24" t="s">
        <v>251</v>
      </c>
    </row>
    <row r="1581" spans="2:9" ht="24.6" thickBot="1" x14ac:dyDescent="0.35">
      <c r="B1581" s="5" t="s">
        <v>5</v>
      </c>
      <c r="C1581" s="70" t="s">
        <v>6</v>
      </c>
      <c r="D1581" s="71"/>
      <c r="E1581" s="72"/>
      <c r="F1581" s="6" t="s">
        <v>7</v>
      </c>
      <c r="G1581" s="7" t="s">
        <v>8</v>
      </c>
      <c r="I1581" s="25" t="s">
        <v>252</v>
      </c>
    </row>
    <row r="1582" spans="2:9" ht="41.4" thickBot="1" x14ac:dyDescent="0.35">
      <c r="B1582" s="2" t="s">
        <v>255</v>
      </c>
      <c r="C1582" s="73" t="s">
        <v>468</v>
      </c>
      <c r="D1582" s="74"/>
      <c r="E1582" s="75"/>
      <c r="F1582" s="8" t="s">
        <v>469</v>
      </c>
      <c r="G1582" s="9" t="s">
        <v>258</v>
      </c>
      <c r="H1582" s="26" t="str">
        <f>IFERROR(VLOOKUP(C1580,'[1]piano 20-22'!$D$5:$F$142,3,FALSE),"")</f>
        <v xml:space="preserve">Da novembre 2020 </v>
      </c>
      <c r="I1582" s="27" t="s">
        <v>253</v>
      </c>
    </row>
    <row r="1583" spans="2:9" ht="40.799999999999997" x14ac:dyDescent="0.3">
      <c r="B1583" s="10" t="s">
        <v>259</v>
      </c>
      <c r="C1583" s="76" t="s">
        <v>468</v>
      </c>
      <c r="D1583" s="77"/>
      <c r="E1583" s="78"/>
      <c r="F1583" s="8" t="s">
        <v>470</v>
      </c>
      <c r="G1583" s="9" t="s">
        <v>258</v>
      </c>
      <c r="H1583" s="26" t="str">
        <f>IFERROR(VLOOKUP(C1580,'[1]piano 21-23'!$D$5:$F$142,3,FALSE),"")</f>
        <v xml:space="preserve">Da novembre 2020 (in corso) </v>
      </c>
      <c r="I1583" s="27" t="s">
        <v>253</v>
      </c>
    </row>
    <row r="1584" spans="2:9" ht="41.4" thickBot="1" x14ac:dyDescent="0.35">
      <c r="B1584" s="11" t="s">
        <v>262</v>
      </c>
      <c r="C1584" s="79" t="s">
        <v>468</v>
      </c>
      <c r="D1584" s="80"/>
      <c r="E1584" s="81"/>
      <c r="F1584" s="12" t="s">
        <v>263</v>
      </c>
      <c r="G1584" s="13" t="s">
        <v>258</v>
      </c>
      <c r="H1584" s="26" t="str">
        <f>IFERROR(VLOOKUP(C1580,'[1]piano 22-24'!$D$5:$F$142,3,FALSE),"")</f>
        <v xml:space="preserve">Linee di azione ancora vigenti  </v>
      </c>
      <c r="I1584" s="27" t="s">
        <v>253</v>
      </c>
    </row>
    <row r="1585" spans="2:9" ht="28.8" x14ac:dyDescent="0.3">
      <c r="B1585" s="14" t="s">
        <v>9</v>
      </c>
      <c r="C1585" s="15" t="s">
        <v>10</v>
      </c>
      <c r="D1585" s="16" t="s">
        <v>11</v>
      </c>
      <c r="E1585" s="17" t="s">
        <v>12</v>
      </c>
      <c r="F1585" s="54"/>
      <c r="G1585" s="55"/>
      <c r="I1585" s="24" t="s">
        <v>254</v>
      </c>
    </row>
    <row r="1586" spans="2:9" x14ac:dyDescent="0.3">
      <c r="B1586" s="18" t="s">
        <v>13</v>
      </c>
      <c r="C1586" s="19">
        <v>44927</v>
      </c>
      <c r="D1586" s="56" t="s">
        <v>14</v>
      </c>
      <c r="E1586" s="58"/>
      <c r="F1586" s="60" t="s">
        <v>15</v>
      </c>
      <c r="G1586" s="61"/>
      <c r="I1586" s="24" t="s">
        <v>254</v>
      </c>
    </row>
    <row r="1587" spans="2:9" ht="15" thickBot="1" x14ac:dyDescent="0.35">
      <c r="B1587" s="20" t="s">
        <v>16</v>
      </c>
      <c r="C1587" s="21">
        <v>45657</v>
      </c>
      <c r="D1587" s="57"/>
      <c r="E1587" s="59"/>
      <c r="F1587" s="62"/>
      <c r="G1587" s="63"/>
      <c r="I1587" s="24" t="s">
        <v>254</v>
      </c>
    </row>
    <row r="1588" spans="2:9" x14ac:dyDescent="0.3">
      <c r="I1588" s="22"/>
    </row>
    <row r="1589" spans="2:9" x14ac:dyDescent="0.3">
      <c r="I1589" s="22"/>
    </row>
    <row r="1590" spans="2:9" x14ac:dyDescent="0.3">
      <c r="I1590" s="22"/>
    </row>
    <row r="1591" spans="2:9" ht="15" thickBot="1" x14ac:dyDescent="0.35">
      <c r="I1591" s="22"/>
    </row>
    <row r="1592" spans="2:9" ht="42" thickBot="1" x14ac:dyDescent="0.35">
      <c r="B1592" s="2" t="s">
        <v>2</v>
      </c>
      <c r="C1592" s="3" t="s">
        <v>166</v>
      </c>
      <c r="D1592" s="64" t="s">
        <v>167</v>
      </c>
      <c r="E1592" s="65"/>
      <c r="F1592" s="65"/>
      <c r="G1592" s="66"/>
      <c r="H1592" s="23" t="s">
        <v>250</v>
      </c>
      <c r="I1592" s="24" t="s">
        <v>251</v>
      </c>
    </row>
    <row r="1593" spans="2:9" ht="15" thickBot="1" x14ac:dyDescent="0.35">
      <c r="B1593" s="4" t="s">
        <v>3</v>
      </c>
      <c r="C1593" s="3" t="s">
        <v>170</v>
      </c>
      <c r="D1593" s="67"/>
      <c r="E1593" s="68"/>
      <c r="F1593" s="68"/>
      <c r="G1593" s="69"/>
      <c r="I1593" s="24" t="s">
        <v>251</v>
      </c>
    </row>
    <row r="1594" spans="2:9" ht="24.6" thickBot="1" x14ac:dyDescent="0.35">
      <c r="B1594" s="5" t="s">
        <v>5</v>
      </c>
      <c r="C1594" s="70" t="s">
        <v>6</v>
      </c>
      <c r="D1594" s="71"/>
      <c r="E1594" s="72"/>
      <c r="F1594" s="6" t="s">
        <v>7</v>
      </c>
      <c r="G1594" s="7" t="s">
        <v>8</v>
      </c>
      <c r="I1594" s="25" t="s">
        <v>252</v>
      </c>
    </row>
    <row r="1595" spans="2:9" ht="41.4" thickBot="1" x14ac:dyDescent="0.35">
      <c r="B1595" s="2" t="s">
        <v>255</v>
      </c>
      <c r="C1595" s="73" t="s">
        <v>471</v>
      </c>
      <c r="D1595" s="74"/>
      <c r="E1595" s="75"/>
      <c r="F1595" s="8" t="s">
        <v>366</v>
      </c>
      <c r="G1595" s="9" t="s">
        <v>258</v>
      </c>
      <c r="H1595" s="26" t="str">
        <f>IFERROR(VLOOKUP(C1593,'[1]piano 20-22'!$D$5:$F$142,3,FALSE),"")</f>
        <v xml:space="preserve">Da luglio 2021 </v>
      </c>
      <c r="I1595" s="27" t="s">
        <v>253</v>
      </c>
    </row>
    <row r="1596" spans="2:9" ht="40.799999999999997" x14ac:dyDescent="0.3">
      <c r="B1596" s="10" t="s">
        <v>259</v>
      </c>
      <c r="C1596" s="76" t="s">
        <v>471</v>
      </c>
      <c r="D1596" s="77"/>
      <c r="E1596" s="78"/>
      <c r="F1596" s="8" t="s">
        <v>345</v>
      </c>
      <c r="G1596" s="9" t="s">
        <v>258</v>
      </c>
      <c r="H1596" s="26" t="str">
        <f>IFERROR(VLOOKUP(C1593,'[1]piano 21-23'!$D$5:$F$142,3,FALSE),"")</f>
        <v xml:space="preserve">Da gennaio 2023 </v>
      </c>
      <c r="I1596" s="27" t="s">
        <v>253</v>
      </c>
    </row>
    <row r="1597" spans="2:9" ht="41.4" thickBot="1" x14ac:dyDescent="0.35">
      <c r="B1597" s="11" t="s">
        <v>262</v>
      </c>
      <c r="C1597" s="79" t="s">
        <v>258</v>
      </c>
      <c r="D1597" s="80"/>
      <c r="E1597" s="81"/>
      <c r="F1597" s="12" t="s">
        <v>258</v>
      </c>
      <c r="G1597" s="13" t="s">
        <v>258</v>
      </c>
      <c r="H1597" s="26" t="str">
        <f>IFERROR(VLOOKUP(C1593,'[1]piano 22-24'!$D$5:$F$142,3,FALSE),"")</f>
        <v/>
      </c>
      <c r="I1597" s="27" t="s">
        <v>253</v>
      </c>
    </row>
    <row r="1598" spans="2:9" ht="28.8" x14ac:dyDescent="0.3">
      <c r="B1598" s="14" t="s">
        <v>9</v>
      </c>
      <c r="C1598" s="15" t="s">
        <v>10</v>
      </c>
      <c r="D1598" s="16" t="s">
        <v>11</v>
      </c>
      <c r="E1598" s="17" t="s">
        <v>12</v>
      </c>
      <c r="F1598" s="54"/>
      <c r="G1598" s="55"/>
      <c r="I1598" s="24" t="s">
        <v>254</v>
      </c>
    </row>
    <row r="1599" spans="2:9" x14ac:dyDescent="0.3">
      <c r="B1599" s="18" t="s">
        <v>13</v>
      </c>
      <c r="C1599" s="19">
        <v>44927</v>
      </c>
      <c r="D1599" s="56" t="s">
        <v>14</v>
      </c>
      <c r="E1599" s="58"/>
      <c r="F1599" s="60" t="s">
        <v>15</v>
      </c>
      <c r="G1599" s="61"/>
      <c r="I1599" s="24" t="s">
        <v>254</v>
      </c>
    </row>
    <row r="1600" spans="2:9" ht="15" thickBot="1" x14ac:dyDescent="0.35">
      <c r="B1600" s="20" t="s">
        <v>16</v>
      </c>
      <c r="C1600" s="21">
        <v>45657</v>
      </c>
      <c r="D1600" s="57"/>
      <c r="E1600" s="59"/>
      <c r="F1600" s="62"/>
      <c r="G1600" s="63"/>
      <c r="I1600" s="24" t="s">
        <v>254</v>
      </c>
    </row>
    <row r="1601" spans="2:9" x14ac:dyDescent="0.3">
      <c r="I1601" s="22"/>
    </row>
    <row r="1602" spans="2:9" x14ac:dyDescent="0.3">
      <c r="I1602" s="22"/>
    </row>
    <row r="1603" spans="2:9" x14ac:dyDescent="0.3">
      <c r="I1603" s="22"/>
    </row>
    <row r="1604" spans="2:9" ht="15" thickBot="1" x14ac:dyDescent="0.35">
      <c r="I1604" s="22"/>
    </row>
    <row r="1605" spans="2:9" ht="42" thickBot="1" x14ac:dyDescent="0.35">
      <c r="B1605" s="2" t="s">
        <v>2</v>
      </c>
      <c r="C1605" s="3" t="s">
        <v>166</v>
      </c>
      <c r="D1605" s="64" t="s">
        <v>167</v>
      </c>
      <c r="E1605" s="65"/>
      <c r="F1605" s="65"/>
      <c r="G1605" s="66"/>
      <c r="H1605" s="23" t="s">
        <v>250</v>
      </c>
      <c r="I1605" s="24" t="s">
        <v>251</v>
      </c>
    </row>
    <row r="1606" spans="2:9" ht="15" thickBot="1" x14ac:dyDescent="0.35">
      <c r="B1606" s="4" t="s">
        <v>3</v>
      </c>
      <c r="C1606" s="3" t="s">
        <v>171</v>
      </c>
      <c r="D1606" s="67"/>
      <c r="E1606" s="68"/>
      <c r="F1606" s="68"/>
      <c r="G1606" s="69"/>
      <c r="I1606" s="24" t="s">
        <v>251</v>
      </c>
    </row>
    <row r="1607" spans="2:9" ht="24.6" thickBot="1" x14ac:dyDescent="0.35">
      <c r="B1607" s="5" t="s">
        <v>5</v>
      </c>
      <c r="C1607" s="70" t="s">
        <v>6</v>
      </c>
      <c r="D1607" s="71"/>
      <c r="E1607" s="72"/>
      <c r="F1607" s="6" t="s">
        <v>7</v>
      </c>
      <c r="G1607" s="7" t="s">
        <v>8</v>
      </c>
      <c r="I1607" s="25" t="s">
        <v>252</v>
      </c>
    </row>
    <row r="1608" spans="2:9" ht="41.4" thickBot="1" x14ac:dyDescent="0.35">
      <c r="B1608" s="2" t="s">
        <v>255</v>
      </c>
      <c r="C1608" s="73" t="s">
        <v>472</v>
      </c>
      <c r="D1608" s="74"/>
      <c r="E1608" s="75"/>
      <c r="F1608" s="8" t="s">
        <v>258</v>
      </c>
      <c r="G1608" s="9" t="s">
        <v>378</v>
      </c>
      <c r="H1608" s="26" t="str">
        <f>IFERROR(VLOOKUP(C1606,'[1]piano 20-22'!$D$5:$F$142,3,FALSE),"")</f>
        <v xml:space="preserve">Entro dicembre 2021 </v>
      </c>
      <c r="I1608" s="27" t="s">
        <v>253</v>
      </c>
    </row>
    <row r="1609" spans="2:9" ht="40.799999999999997" x14ac:dyDescent="0.3">
      <c r="B1609" s="10" t="s">
        <v>259</v>
      </c>
      <c r="C1609" s="76" t="s">
        <v>473</v>
      </c>
      <c r="D1609" s="77"/>
      <c r="E1609" s="78"/>
      <c r="F1609" s="8" t="s">
        <v>261</v>
      </c>
      <c r="G1609" s="9" t="s">
        <v>258</v>
      </c>
      <c r="H1609" s="26" t="str">
        <f>IFERROR(VLOOKUP(C1606,'[1]piano 21-23'!$D$5:$F$142,3,FALSE),"")</f>
        <v xml:space="preserve">Da settembre 2020 (in corso) </v>
      </c>
      <c r="I1609" s="27" t="s">
        <v>253</v>
      </c>
    </row>
    <row r="1610" spans="2:9" ht="41.4" thickBot="1" x14ac:dyDescent="0.35">
      <c r="B1610" s="11" t="s">
        <v>262</v>
      </c>
      <c r="C1610" s="79" t="s">
        <v>258</v>
      </c>
      <c r="D1610" s="80"/>
      <c r="E1610" s="81"/>
      <c r="F1610" s="12" t="s">
        <v>258</v>
      </c>
      <c r="G1610" s="13" t="s">
        <v>258</v>
      </c>
      <c r="H1610" s="26" t="str">
        <f>IFERROR(VLOOKUP(C1606,'[1]piano 22-24'!$D$5:$F$142,3,FALSE),"")</f>
        <v/>
      </c>
      <c r="I1610" s="27" t="s">
        <v>253</v>
      </c>
    </row>
    <row r="1611" spans="2:9" ht="28.8" x14ac:dyDescent="0.3">
      <c r="B1611" s="14" t="s">
        <v>9</v>
      </c>
      <c r="C1611" s="15" t="s">
        <v>10</v>
      </c>
      <c r="D1611" s="16" t="s">
        <v>11</v>
      </c>
      <c r="E1611" s="17" t="s">
        <v>12</v>
      </c>
      <c r="F1611" s="54"/>
      <c r="G1611" s="55"/>
      <c r="I1611" s="24" t="s">
        <v>254</v>
      </c>
    </row>
    <row r="1612" spans="2:9" x14ac:dyDescent="0.3">
      <c r="B1612" s="18" t="s">
        <v>13</v>
      </c>
      <c r="C1612" s="19">
        <v>44927</v>
      </c>
      <c r="D1612" s="56" t="s">
        <v>14</v>
      </c>
      <c r="E1612" s="58"/>
      <c r="F1612" s="60" t="s">
        <v>15</v>
      </c>
      <c r="G1612" s="61"/>
      <c r="I1612" s="24" t="s">
        <v>254</v>
      </c>
    </row>
    <row r="1613" spans="2:9" ht="15" thickBot="1" x14ac:dyDescent="0.35">
      <c r="B1613" s="20" t="s">
        <v>16</v>
      </c>
      <c r="C1613" s="21">
        <v>45657</v>
      </c>
      <c r="D1613" s="57"/>
      <c r="E1613" s="59"/>
      <c r="F1613" s="62"/>
      <c r="G1613" s="63"/>
      <c r="I1613" s="24" t="s">
        <v>254</v>
      </c>
    </row>
    <row r="1614" spans="2:9" x14ac:dyDescent="0.3">
      <c r="I1614" s="22"/>
    </row>
    <row r="1615" spans="2:9" x14ac:dyDescent="0.3">
      <c r="I1615" s="22"/>
    </row>
    <row r="1616" spans="2:9" x14ac:dyDescent="0.3">
      <c r="I1616" s="22"/>
    </row>
    <row r="1617" spans="2:9" ht="15" thickBot="1" x14ac:dyDescent="0.35">
      <c r="I1617" s="22"/>
    </row>
    <row r="1618" spans="2:9" ht="42" thickBot="1" x14ac:dyDescent="0.35">
      <c r="B1618" s="2" t="s">
        <v>2</v>
      </c>
      <c r="C1618" s="3" t="s">
        <v>166</v>
      </c>
      <c r="D1618" s="64" t="s">
        <v>167</v>
      </c>
      <c r="E1618" s="65"/>
      <c r="F1618" s="65"/>
      <c r="G1618" s="66"/>
      <c r="H1618" s="23" t="s">
        <v>250</v>
      </c>
      <c r="I1618" s="24" t="s">
        <v>251</v>
      </c>
    </row>
    <row r="1619" spans="2:9" ht="15" thickBot="1" x14ac:dyDescent="0.35">
      <c r="B1619" s="4" t="s">
        <v>3</v>
      </c>
      <c r="C1619" s="3" t="s">
        <v>172</v>
      </c>
      <c r="D1619" s="67"/>
      <c r="E1619" s="68"/>
      <c r="F1619" s="68"/>
      <c r="G1619" s="69"/>
      <c r="I1619" s="24" t="s">
        <v>251</v>
      </c>
    </row>
    <row r="1620" spans="2:9" ht="24.6" thickBot="1" x14ac:dyDescent="0.35">
      <c r="B1620" s="5" t="s">
        <v>5</v>
      </c>
      <c r="C1620" s="70" t="s">
        <v>6</v>
      </c>
      <c r="D1620" s="71"/>
      <c r="E1620" s="72"/>
      <c r="F1620" s="6" t="s">
        <v>7</v>
      </c>
      <c r="G1620" s="7" t="s">
        <v>8</v>
      </c>
      <c r="I1620" s="25" t="s">
        <v>252</v>
      </c>
    </row>
    <row r="1621" spans="2:9" ht="41.4" thickBot="1" x14ac:dyDescent="0.35">
      <c r="B1621" s="2" t="s">
        <v>255</v>
      </c>
      <c r="C1621" s="73" t="s">
        <v>474</v>
      </c>
      <c r="D1621" s="74"/>
      <c r="E1621" s="75"/>
      <c r="F1621" s="8" t="s">
        <v>258</v>
      </c>
      <c r="G1621" s="9" t="s">
        <v>304</v>
      </c>
      <c r="H1621" s="26" t="str">
        <f>IFERROR(VLOOKUP(C1619,'[1]piano 20-22'!$D$5:$F$142,3,FALSE),"")</f>
        <v xml:space="preserve">Entro marzo 2022 </v>
      </c>
      <c r="I1621" s="27" t="s">
        <v>253</v>
      </c>
    </row>
    <row r="1622" spans="2:9" ht="40.799999999999997" x14ac:dyDescent="0.3">
      <c r="B1622" s="10" t="s">
        <v>259</v>
      </c>
      <c r="C1622" s="76" t="s">
        <v>475</v>
      </c>
      <c r="D1622" s="77"/>
      <c r="E1622" s="78"/>
      <c r="F1622" s="8" t="s">
        <v>258</v>
      </c>
      <c r="G1622" s="9" t="s">
        <v>287</v>
      </c>
      <c r="H1622" s="26" t="str">
        <f>IFERROR(VLOOKUP(C1619,'[1]piano 21-23'!$D$5:$F$142,3,FALSE),"")</f>
        <v xml:space="preserve">Entro dicembre 2022 </v>
      </c>
      <c r="I1622" s="27" t="s">
        <v>253</v>
      </c>
    </row>
    <row r="1623" spans="2:9" ht="41.4" thickBot="1" x14ac:dyDescent="0.35">
      <c r="B1623" s="11" t="s">
        <v>262</v>
      </c>
      <c r="C1623" s="79" t="s">
        <v>475</v>
      </c>
      <c r="D1623" s="80"/>
      <c r="E1623" s="81"/>
      <c r="F1623" s="12" t="s">
        <v>258</v>
      </c>
      <c r="G1623" s="13" t="s">
        <v>287</v>
      </c>
      <c r="H1623" s="26" t="str">
        <f>IFERROR(VLOOKUP(C1619,'[1]piano 22-24'!$D$5:$F$142,3,FALSE),"")</f>
        <v xml:space="preserve">Entro dicembre 2022 </v>
      </c>
      <c r="I1623" s="27" t="s">
        <v>253</v>
      </c>
    </row>
    <row r="1624" spans="2:9" ht="28.8" x14ac:dyDescent="0.3">
      <c r="B1624" s="14" t="s">
        <v>9</v>
      </c>
      <c r="C1624" s="15" t="s">
        <v>10</v>
      </c>
      <c r="D1624" s="16" t="s">
        <v>11</v>
      </c>
      <c r="E1624" s="17" t="s">
        <v>12</v>
      </c>
      <c r="F1624" s="54"/>
      <c r="G1624" s="55"/>
      <c r="I1624" s="24" t="s">
        <v>254</v>
      </c>
    </row>
    <row r="1625" spans="2:9" x14ac:dyDescent="0.3">
      <c r="B1625" s="18" t="s">
        <v>13</v>
      </c>
      <c r="C1625" s="19">
        <v>44927</v>
      </c>
      <c r="D1625" s="56" t="s">
        <v>14</v>
      </c>
      <c r="E1625" s="58"/>
      <c r="F1625" s="60" t="s">
        <v>15</v>
      </c>
      <c r="G1625" s="61"/>
      <c r="I1625" s="24" t="s">
        <v>254</v>
      </c>
    </row>
    <row r="1626" spans="2:9" ht="15" thickBot="1" x14ac:dyDescent="0.35">
      <c r="B1626" s="20" t="s">
        <v>16</v>
      </c>
      <c r="C1626" s="21">
        <v>45657</v>
      </c>
      <c r="D1626" s="57"/>
      <c r="E1626" s="59"/>
      <c r="F1626" s="62"/>
      <c r="G1626" s="63"/>
      <c r="I1626" s="24" t="s">
        <v>254</v>
      </c>
    </row>
    <row r="1627" spans="2:9" x14ac:dyDescent="0.3">
      <c r="I1627" s="22"/>
    </row>
    <row r="1628" spans="2:9" x14ac:dyDescent="0.3">
      <c r="I1628" s="22"/>
    </row>
    <row r="1629" spans="2:9" x14ac:dyDescent="0.3">
      <c r="I1629" s="22"/>
    </row>
    <row r="1630" spans="2:9" ht="15" thickBot="1" x14ac:dyDescent="0.35">
      <c r="I1630" s="22"/>
    </row>
    <row r="1631" spans="2:9" ht="42" thickBot="1" x14ac:dyDescent="0.35">
      <c r="B1631" s="2" t="s">
        <v>2</v>
      </c>
      <c r="C1631" s="3" t="s">
        <v>166</v>
      </c>
      <c r="D1631" s="64" t="s">
        <v>167</v>
      </c>
      <c r="E1631" s="65"/>
      <c r="F1631" s="65"/>
      <c r="G1631" s="66"/>
      <c r="H1631" s="23" t="s">
        <v>250</v>
      </c>
      <c r="I1631" s="24" t="s">
        <v>251</v>
      </c>
    </row>
    <row r="1632" spans="2:9" ht="15" thickBot="1" x14ac:dyDescent="0.35">
      <c r="B1632" s="4" t="s">
        <v>3</v>
      </c>
      <c r="C1632" s="3" t="s">
        <v>173</v>
      </c>
      <c r="D1632" s="67"/>
      <c r="E1632" s="68"/>
      <c r="F1632" s="68"/>
      <c r="G1632" s="69"/>
      <c r="I1632" s="24" t="s">
        <v>251</v>
      </c>
    </row>
    <row r="1633" spans="2:9" ht="24.6" thickBot="1" x14ac:dyDescent="0.35">
      <c r="B1633" s="5" t="s">
        <v>5</v>
      </c>
      <c r="C1633" s="70" t="s">
        <v>6</v>
      </c>
      <c r="D1633" s="71"/>
      <c r="E1633" s="72"/>
      <c r="F1633" s="6" t="s">
        <v>7</v>
      </c>
      <c r="G1633" s="7" t="s">
        <v>8</v>
      </c>
      <c r="I1633" s="25" t="s">
        <v>252</v>
      </c>
    </row>
    <row r="1634" spans="2:9" ht="41.4" thickBot="1" x14ac:dyDescent="0.35">
      <c r="B1634" s="2" t="s">
        <v>255</v>
      </c>
      <c r="C1634" s="73" t="s">
        <v>476</v>
      </c>
      <c r="D1634" s="74"/>
      <c r="E1634" s="75"/>
      <c r="F1634" s="8" t="s">
        <v>258</v>
      </c>
      <c r="G1634" s="9" t="s">
        <v>477</v>
      </c>
      <c r="H1634" s="26" t="str">
        <f>IFERROR(VLOOKUP(C1632,'[1]piano 20-22'!$D$5:$F$142,3,FALSE),"")</f>
        <v xml:space="preserve">Entro giugno 2022 </v>
      </c>
      <c r="I1634" s="27" t="s">
        <v>253</v>
      </c>
    </row>
    <row r="1635" spans="2:9" ht="40.799999999999997" x14ac:dyDescent="0.3">
      <c r="B1635" s="10" t="s">
        <v>259</v>
      </c>
      <c r="C1635" s="76" t="s">
        <v>476</v>
      </c>
      <c r="D1635" s="77"/>
      <c r="E1635" s="78"/>
      <c r="F1635" s="8" t="s">
        <v>258</v>
      </c>
      <c r="G1635" s="9" t="s">
        <v>289</v>
      </c>
      <c r="H1635" s="26" t="str">
        <f>IFERROR(VLOOKUP(C1632,'[1]piano 21-23'!$D$5:$F$142,3,FALSE),"")</f>
        <v xml:space="preserve">Entro dicembre 2023 </v>
      </c>
      <c r="I1635" s="27" t="s">
        <v>253</v>
      </c>
    </row>
    <row r="1636" spans="2:9" ht="41.4" thickBot="1" x14ac:dyDescent="0.35">
      <c r="B1636" s="11" t="s">
        <v>262</v>
      </c>
      <c r="C1636" s="79" t="s">
        <v>478</v>
      </c>
      <c r="D1636" s="80"/>
      <c r="E1636" s="81"/>
      <c r="F1636" s="12" t="s">
        <v>263</v>
      </c>
      <c r="G1636" s="13" t="s">
        <v>258</v>
      </c>
      <c r="H1636" s="26" t="str">
        <f>IFERROR(VLOOKUP(C1632,'[1]piano 22-24'!$D$5:$F$142,3,FALSE),"")</f>
        <v xml:space="preserve">Linee di azione ancora vigenti  </v>
      </c>
      <c r="I1636" s="27" t="s">
        <v>253</v>
      </c>
    </row>
    <row r="1637" spans="2:9" ht="28.8" x14ac:dyDescent="0.3">
      <c r="B1637" s="14" t="s">
        <v>9</v>
      </c>
      <c r="C1637" s="15" t="s">
        <v>10</v>
      </c>
      <c r="D1637" s="16" t="s">
        <v>11</v>
      </c>
      <c r="E1637" s="17" t="s">
        <v>12</v>
      </c>
      <c r="F1637" s="54"/>
      <c r="G1637" s="55"/>
      <c r="I1637" s="24" t="s">
        <v>254</v>
      </c>
    </row>
    <row r="1638" spans="2:9" x14ac:dyDescent="0.3">
      <c r="B1638" s="18" t="s">
        <v>13</v>
      </c>
      <c r="C1638" s="19">
        <v>44927</v>
      </c>
      <c r="D1638" s="56" t="s">
        <v>14</v>
      </c>
      <c r="E1638" s="58"/>
      <c r="F1638" s="60" t="s">
        <v>15</v>
      </c>
      <c r="G1638" s="61"/>
      <c r="I1638" s="24" t="s">
        <v>254</v>
      </c>
    </row>
    <row r="1639" spans="2:9" ht="15" thickBot="1" x14ac:dyDescent="0.35">
      <c r="B1639" s="20" t="s">
        <v>16</v>
      </c>
      <c r="C1639" s="21">
        <v>45657</v>
      </c>
      <c r="D1639" s="57"/>
      <c r="E1639" s="59"/>
      <c r="F1639" s="62"/>
      <c r="G1639" s="63"/>
      <c r="I1639" s="24" t="s">
        <v>254</v>
      </c>
    </row>
    <row r="1640" spans="2:9" x14ac:dyDescent="0.3">
      <c r="I1640" s="22"/>
    </row>
    <row r="1641" spans="2:9" x14ac:dyDescent="0.3">
      <c r="I1641" s="22"/>
    </row>
    <row r="1642" spans="2:9" x14ac:dyDescent="0.3">
      <c r="I1642" s="22"/>
    </row>
    <row r="1643" spans="2:9" ht="15" thickBot="1" x14ac:dyDescent="0.35">
      <c r="I1643" s="22"/>
    </row>
    <row r="1644" spans="2:9" ht="42" thickBot="1" x14ac:dyDescent="0.35">
      <c r="B1644" s="2" t="s">
        <v>2</v>
      </c>
      <c r="C1644" s="3" t="s">
        <v>166</v>
      </c>
      <c r="D1644" s="64" t="s">
        <v>167</v>
      </c>
      <c r="E1644" s="65"/>
      <c r="F1644" s="65"/>
      <c r="G1644" s="66"/>
      <c r="H1644" s="23" t="s">
        <v>250</v>
      </c>
      <c r="I1644" s="24" t="s">
        <v>251</v>
      </c>
    </row>
    <row r="1645" spans="2:9" ht="15" thickBot="1" x14ac:dyDescent="0.35">
      <c r="B1645" s="4" t="s">
        <v>3</v>
      </c>
      <c r="C1645" s="3" t="s">
        <v>174</v>
      </c>
      <c r="D1645" s="67"/>
      <c r="E1645" s="68"/>
      <c r="F1645" s="68"/>
      <c r="G1645" s="69"/>
      <c r="I1645" s="24" t="s">
        <v>251</v>
      </c>
    </row>
    <row r="1646" spans="2:9" ht="24.6" thickBot="1" x14ac:dyDescent="0.35">
      <c r="B1646" s="5" t="s">
        <v>5</v>
      </c>
      <c r="C1646" s="70" t="s">
        <v>6</v>
      </c>
      <c r="D1646" s="71"/>
      <c r="E1646" s="72"/>
      <c r="F1646" s="6" t="s">
        <v>7</v>
      </c>
      <c r="G1646" s="7" t="s">
        <v>8</v>
      </c>
      <c r="I1646" s="25" t="s">
        <v>252</v>
      </c>
    </row>
    <row r="1647" spans="2:9" ht="41.4" thickBot="1" x14ac:dyDescent="0.35">
      <c r="B1647" s="2" t="s">
        <v>255</v>
      </c>
      <c r="C1647" s="73" t="s">
        <v>258</v>
      </c>
      <c r="D1647" s="74"/>
      <c r="E1647" s="75"/>
      <c r="F1647" s="8" t="s">
        <v>258</v>
      </c>
      <c r="G1647" s="9" t="s">
        <v>258</v>
      </c>
      <c r="H1647" s="26" t="str">
        <f>IFERROR(VLOOKUP(C1645,'[1]piano 20-22'!$D$5:$F$142,3,FALSE),"")</f>
        <v/>
      </c>
      <c r="I1647" s="27" t="s">
        <v>253</v>
      </c>
    </row>
    <row r="1648" spans="2:9" ht="40.799999999999997" x14ac:dyDescent="0.3">
      <c r="B1648" s="10" t="s">
        <v>259</v>
      </c>
      <c r="C1648" s="76" t="s">
        <v>479</v>
      </c>
      <c r="D1648" s="77"/>
      <c r="E1648" s="78"/>
      <c r="F1648" s="8" t="s">
        <v>258</v>
      </c>
      <c r="G1648" s="9" t="s">
        <v>477</v>
      </c>
      <c r="H1648" s="26" t="str">
        <f>IFERROR(VLOOKUP(C1645,'[1]piano 21-23'!$D$5:$F$142,3,FALSE),"")</f>
        <v xml:space="preserve">Entro giugno 2022 </v>
      </c>
      <c r="I1648" s="27" t="s">
        <v>253</v>
      </c>
    </row>
    <row r="1649" spans="2:9" ht="41.4" thickBot="1" x14ac:dyDescent="0.35">
      <c r="B1649" s="11" t="s">
        <v>262</v>
      </c>
      <c r="C1649" s="79" t="s">
        <v>258</v>
      </c>
      <c r="D1649" s="80"/>
      <c r="E1649" s="81"/>
      <c r="F1649" s="12" t="s">
        <v>258</v>
      </c>
      <c r="G1649" s="13" t="s">
        <v>258</v>
      </c>
      <c r="H1649" s="26" t="str">
        <f>IFERROR(VLOOKUP(C1645,'[1]piano 22-24'!$D$5:$F$142,3,FALSE),"")</f>
        <v/>
      </c>
      <c r="I1649" s="27" t="s">
        <v>253</v>
      </c>
    </row>
    <row r="1650" spans="2:9" ht="28.8" x14ac:dyDescent="0.3">
      <c r="B1650" s="14" t="s">
        <v>9</v>
      </c>
      <c r="C1650" s="15" t="s">
        <v>10</v>
      </c>
      <c r="D1650" s="16" t="s">
        <v>11</v>
      </c>
      <c r="E1650" s="17" t="s">
        <v>12</v>
      </c>
      <c r="F1650" s="54"/>
      <c r="G1650" s="55"/>
      <c r="I1650" s="24" t="s">
        <v>254</v>
      </c>
    </row>
    <row r="1651" spans="2:9" x14ac:dyDescent="0.3">
      <c r="B1651" s="18" t="s">
        <v>13</v>
      </c>
      <c r="C1651" s="19">
        <v>44927</v>
      </c>
      <c r="D1651" s="56" t="s">
        <v>14</v>
      </c>
      <c r="E1651" s="58"/>
      <c r="F1651" s="60" t="s">
        <v>15</v>
      </c>
      <c r="G1651" s="61"/>
      <c r="I1651" s="24" t="s">
        <v>254</v>
      </c>
    </row>
    <row r="1652" spans="2:9" ht="15" thickBot="1" x14ac:dyDescent="0.35">
      <c r="B1652" s="20" t="s">
        <v>16</v>
      </c>
      <c r="C1652" s="21">
        <v>45657</v>
      </c>
      <c r="D1652" s="57"/>
      <c r="E1652" s="59"/>
      <c r="F1652" s="62"/>
      <c r="G1652" s="63"/>
      <c r="I1652" s="24" t="s">
        <v>254</v>
      </c>
    </row>
    <row r="1653" spans="2:9" x14ac:dyDescent="0.3">
      <c r="I1653" s="22"/>
    </row>
    <row r="1654" spans="2:9" x14ac:dyDescent="0.3">
      <c r="I1654" s="22"/>
    </row>
    <row r="1655" spans="2:9" x14ac:dyDescent="0.3">
      <c r="I1655" s="22"/>
    </row>
    <row r="1656" spans="2:9" ht="15" thickBot="1" x14ac:dyDescent="0.35">
      <c r="I1656" s="22"/>
    </row>
    <row r="1657" spans="2:9" ht="42" thickBot="1" x14ac:dyDescent="0.35">
      <c r="B1657" s="2" t="s">
        <v>2</v>
      </c>
      <c r="C1657" s="3" t="s">
        <v>166</v>
      </c>
      <c r="D1657" s="64" t="s">
        <v>167</v>
      </c>
      <c r="E1657" s="65"/>
      <c r="F1657" s="65"/>
      <c r="G1657" s="66"/>
      <c r="H1657" s="23" t="s">
        <v>250</v>
      </c>
      <c r="I1657" s="24" t="s">
        <v>251</v>
      </c>
    </row>
    <row r="1658" spans="2:9" ht="15" thickBot="1" x14ac:dyDescent="0.35">
      <c r="B1658" s="4" t="s">
        <v>3</v>
      </c>
      <c r="C1658" s="3" t="s">
        <v>175</v>
      </c>
      <c r="D1658" s="67"/>
      <c r="E1658" s="68"/>
      <c r="F1658" s="68"/>
      <c r="G1658" s="69"/>
      <c r="I1658" s="24" t="s">
        <v>251</v>
      </c>
    </row>
    <row r="1659" spans="2:9" ht="24.6" thickBot="1" x14ac:dyDescent="0.35">
      <c r="B1659" s="5" t="s">
        <v>5</v>
      </c>
      <c r="C1659" s="70" t="s">
        <v>6</v>
      </c>
      <c r="D1659" s="71"/>
      <c r="E1659" s="72"/>
      <c r="F1659" s="6" t="s">
        <v>7</v>
      </c>
      <c r="G1659" s="7" t="s">
        <v>8</v>
      </c>
      <c r="I1659" s="25" t="s">
        <v>252</v>
      </c>
    </row>
    <row r="1660" spans="2:9" ht="41.4" thickBot="1" x14ac:dyDescent="0.35">
      <c r="B1660" s="2" t="s">
        <v>255</v>
      </c>
      <c r="C1660" s="73" t="s">
        <v>258</v>
      </c>
      <c r="D1660" s="74"/>
      <c r="E1660" s="75"/>
      <c r="F1660" s="8" t="s">
        <v>258</v>
      </c>
      <c r="G1660" s="9" t="s">
        <v>258</v>
      </c>
      <c r="H1660" s="26" t="str">
        <f>IFERROR(VLOOKUP(C1658,'[1]piano 20-22'!$D$5:$F$142,3,FALSE),"")</f>
        <v/>
      </c>
      <c r="I1660" s="27" t="s">
        <v>253</v>
      </c>
    </row>
    <row r="1661" spans="2:9" ht="40.799999999999997" x14ac:dyDescent="0.3">
      <c r="B1661" s="10" t="s">
        <v>259</v>
      </c>
      <c r="C1661" s="76" t="s">
        <v>480</v>
      </c>
      <c r="D1661" s="77"/>
      <c r="E1661" s="78"/>
      <c r="F1661" s="8" t="s">
        <v>258</v>
      </c>
      <c r="G1661" s="9" t="s">
        <v>477</v>
      </c>
      <c r="H1661" s="26" t="str">
        <f>IFERROR(VLOOKUP(C1658,'[1]piano 21-23'!$D$5:$F$142,3,FALSE),"")</f>
        <v xml:space="preserve">Entro giugno 2022 </v>
      </c>
      <c r="I1661" s="27" t="s">
        <v>253</v>
      </c>
    </row>
    <row r="1662" spans="2:9" ht="41.4" thickBot="1" x14ac:dyDescent="0.35">
      <c r="B1662" s="11" t="s">
        <v>262</v>
      </c>
      <c r="C1662" s="79" t="s">
        <v>258</v>
      </c>
      <c r="D1662" s="80"/>
      <c r="E1662" s="81"/>
      <c r="F1662" s="12" t="s">
        <v>258</v>
      </c>
      <c r="G1662" s="13" t="s">
        <v>258</v>
      </c>
      <c r="H1662" s="26" t="str">
        <f>IFERROR(VLOOKUP(C1658,'[1]piano 22-24'!$D$5:$F$142,3,FALSE),"")</f>
        <v/>
      </c>
      <c r="I1662" s="27" t="s">
        <v>253</v>
      </c>
    </row>
    <row r="1663" spans="2:9" ht="28.8" x14ac:dyDescent="0.3">
      <c r="B1663" s="14" t="s">
        <v>9</v>
      </c>
      <c r="C1663" s="15" t="s">
        <v>10</v>
      </c>
      <c r="D1663" s="16" t="s">
        <v>11</v>
      </c>
      <c r="E1663" s="17" t="s">
        <v>12</v>
      </c>
      <c r="F1663" s="54"/>
      <c r="G1663" s="55"/>
      <c r="I1663" s="24" t="s">
        <v>254</v>
      </c>
    </row>
    <row r="1664" spans="2:9" x14ac:dyDescent="0.3">
      <c r="B1664" s="18" t="s">
        <v>13</v>
      </c>
      <c r="C1664" s="19">
        <v>44927</v>
      </c>
      <c r="D1664" s="56" t="s">
        <v>14</v>
      </c>
      <c r="E1664" s="58"/>
      <c r="F1664" s="60" t="s">
        <v>15</v>
      </c>
      <c r="G1664" s="61"/>
      <c r="I1664" s="24" t="s">
        <v>254</v>
      </c>
    </row>
    <row r="1665" spans="2:9" ht="15" thickBot="1" x14ac:dyDescent="0.35">
      <c r="B1665" s="20" t="s">
        <v>16</v>
      </c>
      <c r="C1665" s="21">
        <v>45657</v>
      </c>
      <c r="D1665" s="57"/>
      <c r="E1665" s="59"/>
      <c r="F1665" s="62"/>
      <c r="G1665" s="63"/>
      <c r="I1665" s="24" t="s">
        <v>254</v>
      </c>
    </row>
    <row r="1666" spans="2:9" x14ac:dyDescent="0.3">
      <c r="I1666" s="22"/>
    </row>
    <row r="1667" spans="2:9" x14ac:dyDescent="0.3">
      <c r="I1667" s="22"/>
    </row>
    <row r="1668" spans="2:9" x14ac:dyDescent="0.3">
      <c r="I1668" s="22"/>
    </row>
    <row r="1669" spans="2:9" ht="15" thickBot="1" x14ac:dyDescent="0.35">
      <c r="I1669" s="22"/>
    </row>
    <row r="1670" spans="2:9" ht="42" thickBot="1" x14ac:dyDescent="0.35">
      <c r="B1670" s="2" t="s">
        <v>2</v>
      </c>
      <c r="C1670" s="3" t="s">
        <v>176</v>
      </c>
      <c r="D1670" s="64" t="s">
        <v>177</v>
      </c>
      <c r="E1670" s="65"/>
      <c r="F1670" s="65"/>
      <c r="G1670" s="66"/>
      <c r="H1670" s="23" t="s">
        <v>250</v>
      </c>
      <c r="I1670" s="24" t="s">
        <v>251</v>
      </c>
    </row>
    <row r="1671" spans="2:9" ht="15" thickBot="1" x14ac:dyDescent="0.35">
      <c r="B1671" s="4" t="s">
        <v>3</v>
      </c>
      <c r="C1671" s="3" t="s">
        <v>178</v>
      </c>
      <c r="D1671" s="67"/>
      <c r="E1671" s="68"/>
      <c r="F1671" s="68"/>
      <c r="G1671" s="69"/>
      <c r="I1671" s="24" t="s">
        <v>251</v>
      </c>
    </row>
    <row r="1672" spans="2:9" ht="24.6" thickBot="1" x14ac:dyDescent="0.35">
      <c r="B1672" s="5" t="s">
        <v>5</v>
      </c>
      <c r="C1672" s="70" t="s">
        <v>6</v>
      </c>
      <c r="D1672" s="71"/>
      <c r="E1672" s="72"/>
      <c r="F1672" s="6" t="s">
        <v>7</v>
      </c>
      <c r="G1672" s="7" t="s">
        <v>8</v>
      </c>
      <c r="I1672" s="25" t="s">
        <v>252</v>
      </c>
    </row>
    <row r="1673" spans="2:9" ht="41.4" thickBot="1" x14ac:dyDescent="0.35">
      <c r="B1673" s="2" t="s">
        <v>255</v>
      </c>
      <c r="C1673" s="73" t="s">
        <v>481</v>
      </c>
      <c r="D1673" s="74"/>
      <c r="E1673" s="75"/>
      <c r="F1673" s="8" t="s">
        <v>333</v>
      </c>
      <c r="G1673" s="9" t="s">
        <v>258</v>
      </c>
      <c r="H1673" s="26" t="str">
        <f>IFERROR(VLOOKUP(C1671,'[1]piano 20-22'!$D$5:$F$142,3,FALSE),"")</f>
        <v xml:space="preserve">Da gennaio 2021 </v>
      </c>
      <c r="I1673" s="27" t="s">
        <v>253</v>
      </c>
    </row>
    <row r="1674" spans="2:9" ht="40.799999999999997" x14ac:dyDescent="0.3">
      <c r="B1674" s="10" t="s">
        <v>259</v>
      </c>
      <c r="C1674" s="76" t="s">
        <v>481</v>
      </c>
      <c r="D1674" s="77"/>
      <c r="E1674" s="78"/>
      <c r="F1674" s="8" t="s">
        <v>342</v>
      </c>
      <c r="G1674" s="9" t="s">
        <v>258</v>
      </c>
      <c r="H1674" s="26" t="str">
        <f>IFERROR(VLOOKUP(C1671,'[1]piano 21-23'!$D$5:$F$142,3,FALSE),"")</f>
        <v xml:space="preserve">Da dicembre 2021 </v>
      </c>
      <c r="I1674" s="27" t="s">
        <v>253</v>
      </c>
    </row>
    <row r="1675" spans="2:9" ht="41.4" thickBot="1" x14ac:dyDescent="0.35">
      <c r="B1675" s="11" t="s">
        <v>262</v>
      </c>
      <c r="C1675" s="79" t="s">
        <v>258</v>
      </c>
      <c r="D1675" s="80"/>
      <c r="E1675" s="81"/>
      <c r="F1675" s="12" t="s">
        <v>258</v>
      </c>
      <c r="G1675" s="13" t="s">
        <v>258</v>
      </c>
      <c r="H1675" s="26" t="str">
        <f>IFERROR(VLOOKUP(C1671,'[1]piano 22-24'!$D$5:$F$142,3,FALSE),"")</f>
        <v/>
      </c>
      <c r="I1675" s="27" t="s">
        <v>253</v>
      </c>
    </row>
    <row r="1676" spans="2:9" ht="28.8" x14ac:dyDescent="0.3">
      <c r="B1676" s="14" t="s">
        <v>9</v>
      </c>
      <c r="C1676" s="15" t="s">
        <v>10</v>
      </c>
      <c r="D1676" s="16" t="s">
        <v>11</v>
      </c>
      <c r="E1676" s="17" t="s">
        <v>12</v>
      </c>
      <c r="F1676" s="54"/>
      <c r="G1676" s="55"/>
      <c r="I1676" s="24" t="s">
        <v>254</v>
      </c>
    </row>
    <row r="1677" spans="2:9" x14ac:dyDescent="0.3">
      <c r="B1677" s="18" t="s">
        <v>13</v>
      </c>
      <c r="C1677" s="19">
        <v>44927</v>
      </c>
      <c r="D1677" s="56" t="s">
        <v>14</v>
      </c>
      <c r="E1677" s="58"/>
      <c r="F1677" s="60" t="s">
        <v>15</v>
      </c>
      <c r="G1677" s="61"/>
      <c r="I1677" s="24" t="s">
        <v>254</v>
      </c>
    </row>
    <row r="1678" spans="2:9" ht="15" thickBot="1" x14ac:dyDescent="0.35">
      <c r="B1678" s="20" t="s">
        <v>16</v>
      </c>
      <c r="C1678" s="21">
        <v>45657</v>
      </c>
      <c r="D1678" s="57"/>
      <c r="E1678" s="59"/>
      <c r="F1678" s="62"/>
      <c r="G1678" s="63"/>
      <c r="I1678" s="24" t="s">
        <v>254</v>
      </c>
    </row>
    <row r="1679" spans="2:9" x14ac:dyDescent="0.3">
      <c r="I1679" s="22"/>
    </row>
    <row r="1680" spans="2:9" x14ac:dyDescent="0.3">
      <c r="I1680" s="22"/>
    </row>
    <row r="1681" spans="2:9" x14ac:dyDescent="0.3">
      <c r="I1681" s="22"/>
    </row>
    <row r="1682" spans="2:9" ht="15" thickBot="1" x14ac:dyDescent="0.35">
      <c r="I1682" s="22"/>
    </row>
    <row r="1683" spans="2:9" ht="42" thickBot="1" x14ac:dyDescent="0.35">
      <c r="B1683" s="2" t="s">
        <v>2</v>
      </c>
      <c r="C1683" s="3" t="s">
        <v>176</v>
      </c>
      <c r="D1683" s="64" t="s">
        <v>177</v>
      </c>
      <c r="E1683" s="65"/>
      <c r="F1683" s="65"/>
      <c r="G1683" s="66"/>
      <c r="H1683" s="23" t="s">
        <v>250</v>
      </c>
      <c r="I1683" s="24" t="s">
        <v>251</v>
      </c>
    </row>
    <row r="1684" spans="2:9" ht="15" thickBot="1" x14ac:dyDescent="0.35">
      <c r="B1684" s="4" t="s">
        <v>3</v>
      </c>
      <c r="C1684" s="3" t="s">
        <v>179</v>
      </c>
      <c r="D1684" s="67"/>
      <c r="E1684" s="68"/>
      <c r="F1684" s="68"/>
      <c r="G1684" s="69"/>
      <c r="I1684" s="24" t="s">
        <v>251</v>
      </c>
    </row>
    <row r="1685" spans="2:9" ht="24.6" thickBot="1" x14ac:dyDescent="0.35">
      <c r="B1685" s="5" t="s">
        <v>5</v>
      </c>
      <c r="C1685" s="70" t="s">
        <v>6</v>
      </c>
      <c r="D1685" s="71"/>
      <c r="E1685" s="72"/>
      <c r="F1685" s="6" t="s">
        <v>7</v>
      </c>
      <c r="G1685" s="7" t="s">
        <v>8</v>
      </c>
      <c r="I1685" s="25" t="s">
        <v>252</v>
      </c>
    </row>
    <row r="1686" spans="2:9" ht="41.4" thickBot="1" x14ac:dyDescent="0.35">
      <c r="B1686" s="2" t="s">
        <v>255</v>
      </c>
      <c r="C1686" s="73" t="s">
        <v>482</v>
      </c>
      <c r="D1686" s="74"/>
      <c r="E1686" s="75"/>
      <c r="F1686" s="8" t="s">
        <v>483</v>
      </c>
      <c r="G1686" s="9" t="s">
        <v>258</v>
      </c>
      <c r="H1686" s="26" t="str">
        <f>IFERROR(VLOOKUP(C1684,'[1]piano 20-22'!$D$5:$F$142,3,FALSE),"")</f>
        <v xml:space="preserve">Da maggio 2021 </v>
      </c>
      <c r="I1686" s="27" t="s">
        <v>253</v>
      </c>
    </row>
    <row r="1687" spans="2:9" ht="40.799999999999997" x14ac:dyDescent="0.3">
      <c r="B1687" s="10" t="s">
        <v>259</v>
      </c>
      <c r="C1687" s="76" t="s">
        <v>482</v>
      </c>
      <c r="D1687" s="77"/>
      <c r="E1687" s="78"/>
      <c r="F1687" s="8" t="s">
        <v>342</v>
      </c>
      <c r="G1687" s="9" t="s">
        <v>258</v>
      </c>
      <c r="H1687" s="26" t="str">
        <f>IFERROR(VLOOKUP(C1684,'[1]piano 21-23'!$D$5:$F$142,3,FALSE),"")</f>
        <v xml:space="preserve">Da dicembre 2021 </v>
      </c>
      <c r="I1687" s="27" t="s">
        <v>253</v>
      </c>
    </row>
    <row r="1688" spans="2:9" ht="41.4" thickBot="1" x14ac:dyDescent="0.35">
      <c r="B1688" s="11" t="s">
        <v>262</v>
      </c>
      <c r="C1688" s="79" t="s">
        <v>482</v>
      </c>
      <c r="D1688" s="80"/>
      <c r="E1688" s="81"/>
      <c r="F1688" s="12" t="s">
        <v>263</v>
      </c>
      <c r="G1688" s="13" t="s">
        <v>258</v>
      </c>
      <c r="H1688" s="26" t="str">
        <f>IFERROR(VLOOKUP(C1684,'[1]piano 22-24'!$D$5:$F$142,3,FALSE),"")</f>
        <v xml:space="preserve">Linee di azione ancora vigenti  </v>
      </c>
      <c r="I1688" s="27" t="s">
        <v>253</v>
      </c>
    </row>
    <row r="1689" spans="2:9" ht="28.8" x14ac:dyDescent="0.3">
      <c r="B1689" s="14" t="s">
        <v>9</v>
      </c>
      <c r="C1689" s="15" t="s">
        <v>10</v>
      </c>
      <c r="D1689" s="16" t="s">
        <v>11</v>
      </c>
      <c r="E1689" s="17" t="s">
        <v>12</v>
      </c>
      <c r="F1689" s="54"/>
      <c r="G1689" s="55"/>
      <c r="I1689" s="24" t="s">
        <v>254</v>
      </c>
    </row>
    <row r="1690" spans="2:9" x14ac:dyDescent="0.3">
      <c r="B1690" s="18" t="s">
        <v>13</v>
      </c>
      <c r="C1690" s="19">
        <v>44927</v>
      </c>
      <c r="D1690" s="56" t="s">
        <v>14</v>
      </c>
      <c r="E1690" s="58"/>
      <c r="F1690" s="60" t="s">
        <v>15</v>
      </c>
      <c r="G1690" s="61"/>
      <c r="I1690" s="24" t="s">
        <v>254</v>
      </c>
    </row>
    <row r="1691" spans="2:9" ht="15" thickBot="1" x14ac:dyDescent="0.35">
      <c r="B1691" s="20" t="s">
        <v>16</v>
      </c>
      <c r="C1691" s="21">
        <v>45657</v>
      </c>
      <c r="D1691" s="57"/>
      <c r="E1691" s="59"/>
      <c r="F1691" s="62"/>
      <c r="G1691" s="63"/>
      <c r="I1691" s="24" t="s">
        <v>254</v>
      </c>
    </row>
    <row r="1692" spans="2:9" x14ac:dyDescent="0.3">
      <c r="I1692" s="22"/>
    </row>
    <row r="1693" spans="2:9" x14ac:dyDescent="0.3">
      <c r="I1693" s="22"/>
    </row>
    <row r="1694" spans="2:9" x14ac:dyDescent="0.3">
      <c r="I1694" s="22"/>
    </row>
    <row r="1695" spans="2:9" ht="15" thickBot="1" x14ac:dyDescent="0.35">
      <c r="I1695" s="22"/>
    </row>
    <row r="1696" spans="2:9" ht="42" thickBot="1" x14ac:dyDescent="0.35">
      <c r="B1696" s="2" t="s">
        <v>2</v>
      </c>
      <c r="C1696" s="3" t="s">
        <v>176</v>
      </c>
      <c r="D1696" s="64" t="s">
        <v>177</v>
      </c>
      <c r="E1696" s="65"/>
      <c r="F1696" s="65"/>
      <c r="G1696" s="66"/>
      <c r="H1696" s="23" t="s">
        <v>250</v>
      </c>
      <c r="I1696" s="24" t="s">
        <v>251</v>
      </c>
    </row>
    <row r="1697" spans="2:9" ht="15" thickBot="1" x14ac:dyDescent="0.35">
      <c r="B1697" s="4" t="s">
        <v>3</v>
      </c>
      <c r="C1697" s="3" t="s">
        <v>180</v>
      </c>
      <c r="D1697" s="67"/>
      <c r="E1697" s="68"/>
      <c r="F1697" s="68"/>
      <c r="G1697" s="69"/>
      <c r="I1697" s="24" t="s">
        <v>251</v>
      </c>
    </row>
    <row r="1698" spans="2:9" ht="24.6" thickBot="1" x14ac:dyDescent="0.35">
      <c r="B1698" s="5" t="s">
        <v>5</v>
      </c>
      <c r="C1698" s="70" t="s">
        <v>6</v>
      </c>
      <c r="D1698" s="71"/>
      <c r="E1698" s="72"/>
      <c r="F1698" s="6" t="s">
        <v>7</v>
      </c>
      <c r="G1698" s="7" t="s">
        <v>8</v>
      </c>
      <c r="I1698" s="25" t="s">
        <v>252</v>
      </c>
    </row>
    <row r="1699" spans="2:9" ht="41.4" thickBot="1" x14ac:dyDescent="0.35">
      <c r="B1699" s="2" t="s">
        <v>255</v>
      </c>
      <c r="C1699" s="73" t="s">
        <v>258</v>
      </c>
      <c r="D1699" s="74"/>
      <c r="E1699" s="75"/>
      <c r="F1699" s="8" t="s">
        <v>258</v>
      </c>
      <c r="G1699" s="9" t="s">
        <v>258</v>
      </c>
      <c r="H1699" s="26" t="str">
        <f>IFERROR(VLOOKUP(C1697,'[1]piano 20-22'!$D$5:$F$142,3,FALSE),"")</f>
        <v/>
      </c>
      <c r="I1699" s="27" t="s">
        <v>253</v>
      </c>
    </row>
    <row r="1700" spans="2:9" ht="40.799999999999997" x14ac:dyDescent="0.3">
      <c r="B1700" s="10" t="s">
        <v>259</v>
      </c>
      <c r="C1700" s="76" t="s">
        <v>484</v>
      </c>
      <c r="D1700" s="77"/>
      <c r="E1700" s="78"/>
      <c r="F1700" s="8" t="s">
        <v>342</v>
      </c>
      <c r="G1700" s="9" t="s">
        <v>258</v>
      </c>
      <c r="H1700" s="26" t="str">
        <f>IFERROR(VLOOKUP(C1697,'[1]piano 21-23'!$D$5:$F$142,3,FALSE),"")</f>
        <v xml:space="preserve">Da dicembre 2021 </v>
      </c>
      <c r="I1700" s="27" t="s">
        <v>253</v>
      </c>
    </row>
    <row r="1701" spans="2:9" ht="41.4" thickBot="1" x14ac:dyDescent="0.35">
      <c r="B1701" s="11" t="s">
        <v>262</v>
      </c>
      <c r="C1701" s="79" t="s">
        <v>484</v>
      </c>
      <c r="D1701" s="80"/>
      <c r="E1701" s="81"/>
      <c r="F1701" s="12" t="s">
        <v>263</v>
      </c>
      <c r="G1701" s="13" t="s">
        <v>258</v>
      </c>
      <c r="H1701" s="26" t="str">
        <f>IFERROR(VLOOKUP(C1697,'[1]piano 22-24'!$D$5:$F$142,3,FALSE),"")</f>
        <v xml:space="preserve">Linee di azione ancora vigenti  </v>
      </c>
      <c r="I1701" s="27" t="s">
        <v>253</v>
      </c>
    </row>
    <row r="1702" spans="2:9" ht="28.8" x14ac:dyDescent="0.3">
      <c r="B1702" s="14" t="s">
        <v>9</v>
      </c>
      <c r="C1702" s="15" t="s">
        <v>10</v>
      </c>
      <c r="D1702" s="16" t="s">
        <v>11</v>
      </c>
      <c r="E1702" s="17" t="s">
        <v>12</v>
      </c>
      <c r="F1702" s="54"/>
      <c r="G1702" s="55"/>
      <c r="I1702" s="24" t="s">
        <v>254</v>
      </c>
    </row>
    <row r="1703" spans="2:9" x14ac:dyDescent="0.3">
      <c r="B1703" s="18" t="s">
        <v>13</v>
      </c>
      <c r="C1703" s="19">
        <v>44927</v>
      </c>
      <c r="D1703" s="56" t="s">
        <v>14</v>
      </c>
      <c r="E1703" s="58"/>
      <c r="F1703" s="60" t="s">
        <v>15</v>
      </c>
      <c r="G1703" s="61"/>
      <c r="I1703" s="24" t="s">
        <v>254</v>
      </c>
    </row>
    <row r="1704" spans="2:9" ht="15" thickBot="1" x14ac:dyDescent="0.35">
      <c r="B1704" s="20" t="s">
        <v>16</v>
      </c>
      <c r="C1704" s="21">
        <v>45657</v>
      </c>
      <c r="D1704" s="57"/>
      <c r="E1704" s="59"/>
      <c r="F1704" s="62"/>
      <c r="G1704" s="63"/>
      <c r="I1704" s="24" t="s">
        <v>254</v>
      </c>
    </row>
    <row r="1705" spans="2:9" x14ac:dyDescent="0.3">
      <c r="I1705" s="22"/>
    </row>
    <row r="1706" spans="2:9" x14ac:dyDescent="0.3">
      <c r="I1706" s="22"/>
    </row>
    <row r="1707" spans="2:9" x14ac:dyDescent="0.3">
      <c r="I1707" s="22"/>
    </row>
    <row r="1708" spans="2:9" ht="15" thickBot="1" x14ac:dyDescent="0.35">
      <c r="I1708" s="22"/>
    </row>
    <row r="1709" spans="2:9" ht="42" thickBot="1" x14ac:dyDescent="0.35">
      <c r="B1709" s="2" t="s">
        <v>2</v>
      </c>
      <c r="C1709" s="3" t="s">
        <v>176</v>
      </c>
      <c r="D1709" s="64" t="s">
        <v>177</v>
      </c>
      <c r="E1709" s="65"/>
      <c r="F1709" s="65"/>
      <c r="G1709" s="66"/>
      <c r="H1709" s="23" t="s">
        <v>250</v>
      </c>
      <c r="I1709" s="24" t="s">
        <v>251</v>
      </c>
    </row>
    <row r="1710" spans="2:9" ht="15" thickBot="1" x14ac:dyDescent="0.35">
      <c r="B1710" s="4" t="s">
        <v>3</v>
      </c>
      <c r="C1710" s="3" t="s">
        <v>181</v>
      </c>
      <c r="D1710" s="67"/>
      <c r="E1710" s="68"/>
      <c r="F1710" s="68"/>
      <c r="G1710" s="69"/>
      <c r="I1710" s="24" t="s">
        <v>251</v>
      </c>
    </row>
    <row r="1711" spans="2:9" ht="24.6" thickBot="1" x14ac:dyDescent="0.35">
      <c r="B1711" s="5" t="s">
        <v>5</v>
      </c>
      <c r="C1711" s="70" t="s">
        <v>6</v>
      </c>
      <c r="D1711" s="71"/>
      <c r="E1711" s="72"/>
      <c r="F1711" s="6" t="s">
        <v>7</v>
      </c>
      <c r="G1711" s="7" t="s">
        <v>8</v>
      </c>
      <c r="I1711" s="25" t="s">
        <v>252</v>
      </c>
    </row>
    <row r="1712" spans="2:9" ht="41.4" thickBot="1" x14ac:dyDescent="0.35">
      <c r="B1712" s="2" t="s">
        <v>255</v>
      </c>
      <c r="C1712" s="73" t="s">
        <v>258</v>
      </c>
      <c r="D1712" s="74"/>
      <c r="E1712" s="75"/>
      <c r="F1712" s="8" t="s">
        <v>258</v>
      </c>
      <c r="G1712" s="9" t="s">
        <v>258</v>
      </c>
      <c r="H1712" s="26" t="str">
        <f>IFERROR(VLOOKUP(C1710,'[1]piano 20-22'!$D$5:$F$142,3,FALSE),"")</f>
        <v/>
      </c>
      <c r="I1712" s="27" t="s">
        <v>253</v>
      </c>
    </row>
    <row r="1713" spans="2:9" ht="40.799999999999997" x14ac:dyDescent="0.3">
      <c r="B1713" s="10" t="s">
        <v>259</v>
      </c>
      <c r="C1713" s="76" t="s">
        <v>485</v>
      </c>
      <c r="D1713" s="77"/>
      <c r="E1713" s="78"/>
      <c r="F1713" s="8" t="s">
        <v>258</v>
      </c>
      <c r="G1713" s="9" t="s">
        <v>477</v>
      </c>
      <c r="H1713" s="26" t="str">
        <f>IFERROR(VLOOKUP(C1710,'[1]piano 21-23'!$D$5:$F$142,3,FALSE),"")</f>
        <v xml:space="preserve">Entro giugno 2022 </v>
      </c>
      <c r="I1713" s="27" t="s">
        <v>253</v>
      </c>
    </row>
    <row r="1714" spans="2:9" ht="41.4" thickBot="1" x14ac:dyDescent="0.35">
      <c r="B1714" s="11" t="s">
        <v>262</v>
      </c>
      <c r="C1714" s="79" t="s">
        <v>258</v>
      </c>
      <c r="D1714" s="80"/>
      <c r="E1714" s="81"/>
      <c r="F1714" s="12" t="s">
        <v>258</v>
      </c>
      <c r="G1714" s="13" t="s">
        <v>258</v>
      </c>
      <c r="H1714" s="26" t="str">
        <f>IFERROR(VLOOKUP(C1710,'[1]piano 22-24'!$D$5:$F$142,3,FALSE),"")</f>
        <v/>
      </c>
      <c r="I1714" s="27" t="s">
        <v>253</v>
      </c>
    </row>
    <row r="1715" spans="2:9" ht="28.8" x14ac:dyDescent="0.3">
      <c r="B1715" s="14" t="s">
        <v>9</v>
      </c>
      <c r="C1715" s="15" t="s">
        <v>10</v>
      </c>
      <c r="D1715" s="16" t="s">
        <v>11</v>
      </c>
      <c r="E1715" s="17" t="s">
        <v>12</v>
      </c>
      <c r="F1715" s="54"/>
      <c r="G1715" s="55"/>
      <c r="I1715" s="24" t="s">
        <v>254</v>
      </c>
    </row>
    <row r="1716" spans="2:9" x14ac:dyDescent="0.3">
      <c r="B1716" s="18" t="s">
        <v>13</v>
      </c>
      <c r="C1716" s="19">
        <v>44927</v>
      </c>
      <c r="D1716" s="56" t="s">
        <v>14</v>
      </c>
      <c r="E1716" s="58"/>
      <c r="F1716" s="60" t="s">
        <v>15</v>
      </c>
      <c r="G1716" s="61"/>
      <c r="I1716" s="24" t="s">
        <v>254</v>
      </c>
    </row>
    <row r="1717" spans="2:9" ht="15" thickBot="1" x14ac:dyDescent="0.35">
      <c r="B1717" s="20" t="s">
        <v>16</v>
      </c>
      <c r="C1717" s="21">
        <v>45657</v>
      </c>
      <c r="D1717" s="57"/>
      <c r="E1717" s="59"/>
      <c r="F1717" s="62"/>
      <c r="G1717" s="63"/>
      <c r="I1717" s="24" t="s">
        <v>254</v>
      </c>
    </row>
    <row r="1718" spans="2:9" x14ac:dyDescent="0.3">
      <c r="I1718" s="22"/>
    </row>
    <row r="1719" spans="2:9" x14ac:dyDescent="0.3">
      <c r="I1719" s="22"/>
    </row>
    <row r="1720" spans="2:9" x14ac:dyDescent="0.3">
      <c r="I1720" s="22"/>
    </row>
    <row r="1721" spans="2:9" ht="15" thickBot="1" x14ac:dyDescent="0.35">
      <c r="I1721" s="22"/>
    </row>
    <row r="1722" spans="2:9" ht="42" thickBot="1" x14ac:dyDescent="0.35">
      <c r="B1722" s="2" t="s">
        <v>2</v>
      </c>
      <c r="C1722" s="3" t="s">
        <v>182</v>
      </c>
      <c r="D1722" s="64" t="s">
        <v>550</v>
      </c>
      <c r="E1722" s="65"/>
      <c r="F1722" s="65"/>
      <c r="G1722" s="66"/>
      <c r="H1722" s="23" t="s">
        <v>250</v>
      </c>
      <c r="I1722" s="24" t="s">
        <v>251</v>
      </c>
    </row>
    <row r="1723" spans="2:9" ht="15" thickBot="1" x14ac:dyDescent="0.35">
      <c r="B1723" s="4" t="s">
        <v>3</v>
      </c>
      <c r="C1723" s="3" t="s">
        <v>183</v>
      </c>
      <c r="D1723" s="67"/>
      <c r="E1723" s="68"/>
      <c r="F1723" s="68"/>
      <c r="G1723" s="69"/>
      <c r="I1723" s="24" t="s">
        <v>251</v>
      </c>
    </row>
    <row r="1724" spans="2:9" ht="24.6" thickBot="1" x14ac:dyDescent="0.35">
      <c r="B1724" s="5" t="s">
        <v>5</v>
      </c>
      <c r="C1724" s="70" t="s">
        <v>6</v>
      </c>
      <c r="D1724" s="71"/>
      <c r="E1724" s="72"/>
      <c r="F1724" s="6" t="s">
        <v>7</v>
      </c>
      <c r="G1724" s="7" t="s">
        <v>8</v>
      </c>
      <c r="I1724" s="25" t="s">
        <v>252</v>
      </c>
    </row>
    <row r="1725" spans="2:9" ht="41.4" thickBot="1" x14ac:dyDescent="0.35">
      <c r="B1725" s="2" t="s">
        <v>255</v>
      </c>
      <c r="C1725" s="73" t="s">
        <v>486</v>
      </c>
      <c r="D1725" s="74"/>
      <c r="E1725" s="75"/>
      <c r="F1725" s="8" t="s">
        <v>257</v>
      </c>
      <c r="G1725" s="9" t="s">
        <v>258</v>
      </c>
      <c r="H1725" s="26" t="str">
        <f>IFERROR(VLOOKUP(C1723,'[1]piano 20-22'!$D$5:$F$142,3,FALSE),"")</f>
        <v xml:space="preserve">Da settembre 2020 </v>
      </c>
      <c r="I1725" s="27" t="s">
        <v>253</v>
      </c>
    </row>
    <row r="1726" spans="2:9" ht="40.799999999999997" x14ac:dyDescent="0.3">
      <c r="B1726" s="10" t="s">
        <v>259</v>
      </c>
      <c r="C1726" s="76" t="s">
        <v>258</v>
      </c>
      <c r="D1726" s="77"/>
      <c r="E1726" s="78"/>
      <c r="F1726" s="8" t="s">
        <v>258</v>
      </c>
      <c r="G1726" s="9" t="s">
        <v>258</v>
      </c>
      <c r="H1726" s="26" t="str">
        <f>IFERROR(VLOOKUP(C1723,'[1]piano 21-23'!$D$5:$F$142,3,FALSE),"")</f>
        <v/>
      </c>
      <c r="I1726" s="27" t="s">
        <v>253</v>
      </c>
    </row>
    <row r="1727" spans="2:9" ht="41.4" thickBot="1" x14ac:dyDescent="0.35">
      <c r="B1727" s="11" t="s">
        <v>262</v>
      </c>
      <c r="C1727" s="79" t="s">
        <v>258</v>
      </c>
      <c r="D1727" s="80"/>
      <c r="E1727" s="81"/>
      <c r="F1727" s="12" t="s">
        <v>258</v>
      </c>
      <c r="G1727" s="13" t="s">
        <v>258</v>
      </c>
      <c r="H1727" s="26" t="str">
        <f>IFERROR(VLOOKUP(C1723,'[1]piano 22-24'!$D$5:$F$142,3,FALSE),"")</f>
        <v/>
      </c>
      <c r="I1727" s="27" t="s">
        <v>253</v>
      </c>
    </row>
    <row r="1728" spans="2:9" ht="28.8" x14ac:dyDescent="0.3">
      <c r="B1728" s="14" t="s">
        <v>9</v>
      </c>
      <c r="C1728" s="15" t="s">
        <v>10</v>
      </c>
      <c r="D1728" s="16" t="s">
        <v>11</v>
      </c>
      <c r="E1728" s="17" t="s">
        <v>12</v>
      </c>
      <c r="F1728" s="54"/>
      <c r="G1728" s="55"/>
      <c r="I1728" s="24" t="s">
        <v>254</v>
      </c>
    </row>
    <row r="1729" spans="2:9" x14ac:dyDescent="0.3">
      <c r="B1729" s="18" t="s">
        <v>13</v>
      </c>
      <c r="C1729" s="19">
        <v>44927</v>
      </c>
      <c r="D1729" s="56" t="s">
        <v>14</v>
      </c>
      <c r="E1729" s="58"/>
      <c r="F1729" s="60" t="s">
        <v>15</v>
      </c>
      <c r="G1729" s="61"/>
      <c r="I1729" s="24" t="s">
        <v>254</v>
      </c>
    </row>
    <row r="1730" spans="2:9" ht="15" thickBot="1" x14ac:dyDescent="0.35">
      <c r="B1730" s="20" t="s">
        <v>16</v>
      </c>
      <c r="C1730" s="21">
        <v>45657</v>
      </c>
      <c r="D1730" s="57"/>
      <c r="E1730" s="59"/>
      <c r="F1730" s="62"/>
      <c r="G1730" s="63"/>
      <c r="I1730" s="24" t="s">
        <v>254</v>
      </c>
    </row>
    <row r="1731" spans="2:9" x14ac:dyDescent="0.3">
      <c r="I1731" s="22"/>
    </row>
    <row r="1732" spans="2:9" x14ac:dyDescent="0.3">
      <c r="I1732" s="22"/>
    </row>
    <row r="1733" spans="2:9" x14ac:dyDescent="0.3">
      <c r="I1733" s="22"/>
    </row>
    <row r="1734" spans="2:9" ht="15" thickBot="1" x14ac:dyDescent="0.35">
      <c r="I1734" s="22"/>
    </row>
    <row r="1735" spans="2:9" ht="42" thickBot="1" x14ac:dyDescent="0.35">
      <c r="B1735" s="2" t="s">
        <v>2</v>
      </c>
      <c r="C1735" s="3" t="s">
        <v>182</v>
      </c>
      <c r="D1735" s="64" t="s">
        <v>550</v>
      </c>
      <c r="E1735" s="65"/>
      <c r="F1735" s="65"/>
      <c r="G1735" s="66"/>
      <c r="H1735" s="23" t="s">
        <v>250</v>
      </c>
      <c r="I1735" s="24" t="s">
        <v>251</v>
      </c>
    </row>
    <row r="1736" spans="2:9" ht="15" thickBot="1" x14ac:dyDescent="0.35">
      <c r="B1736" s="4" t="s">
        <v>3</v>
      </c>
      <c r="C1736" s="3" t="s">
        <v>184</v>
      </c>
      <c r="D1736" s="67"/>
      <c r="E1736" s="68"/>
      <c r="F1736" s="68"/>
      <c r="G1736" s="69"/>
      <c r="I1736" s="24" t="s">
        <v>251</v>
      </c>
    </row>
    <row r="1737" spans="2:9" ht="24.6" thickBot="1" x14ac:dyDescent="0.35">
      <c r="B1737" s="5" t="s">
        <v>5</v>
      </c>
      <c r="C1737" s="70" t="s">
        <v>6</v>
      </c>
      <c r="D1737" s="71"/>
      <c r="E1737" s="72"/>
      <c r="F1737" s="6" t="s">
        <v>7</v>
      </c>
      <c r="G1737" s="7" t="s">
        <v>8</v>
      </c>
      <c r="I1737" s="25" t="s">
        <v>252</v>
      </c>
    </row>
    <row r="1738" spans="2:9" ht="41.4" thickBot="1" x14ac:dyDescent="0.35">
      <c r="B1738" s="2" t="s">
        <v>255</v>
      </c>
      <c r="C1738" s="73" t="s">
        <v>487</v>
      </c>
      <c r="D1738" s="74"/>
      <c r="E1738" s="75"/>
      <c r="F1738" s="8" t="s">
        <v>258</v>
      </c>
      <c r="G1738" s="9" t="s">
        <v>488</v>
      </c>
      <c r="H1738" s="26" t="str">
        <f>IFERROR(VLOOKUP(C1736,'[1]piano 20-22'!$D$5:$F$142,3,FALSE),"")</f>
        <v xml:space="preserve">Entro dicembre  2020 </v>
      </c>
      <c r="I1738" s="27" t="s">
        <v>253</v>
      </c>
    </row>
    <row r="1739" spans="2:9" ht="40.799999999999997" x14ac:dyDescent="0.3">
      <c r="B1739" s="10" t="s">
        <v>259</v>
      </c>
      <c r="C1739" s="76" t="s">
        <v>258</v>
      </c>
      <c r="D1739" s="77"/>
      <c r="E1739" s="78"/>
      <c r="F1739" s="8" t="s">
        <v>258</v>
      </c>
      <c r="G1739" s="9" t="s">
        <v>258</v>
      </c>
      <c r="H1739" s="26" t="str">
        <f>IFERROR(VLOOKUP(C1736,'[1]piano 21-23'!$D$5:$F$142,3,FALSE),"")</f>
        <v/>
      </c>
      <c r="I1739" s="27" t="s">
        <v>253</v>
      </c>
    </row>
    <row r="1740" spans="2:9" ht="41.4" thickBot="1" x14ac:dyDescent="0.35">
      <c r="B1740" s="11" t="s">
        <v>262</v>
      </c>
      <c r="C1740" s="79" t="s">
        <v>258</v>
      </c>
      <c r="D1740" s="80"/>
      <c r="E1740" s="81"/>
      <c r="F1740" s="12" t="s">
        <v>258</v>
      </c>
      <c r="G1740" s="13" t="s">
        <v>258</v>
      </c>
      <c r="H1740" s="26" t="str">
        <f>IFERROR(VLOOKUP(C1736,'[1]piano 22-24'!$D$5:$F$142,3,FALSE),"")</f>
        <v/>
      </c>
      <c r="I1740" s="27" t="s">
        <v>253</v>
      </c>
    </row>
    <row r="1741" spans="2:9" ht="28.8" x14ac:dyDescent="0.3">
      <c r="B1741" s="14" t="s">
        <v>9</v>
      </c>
      <c r="C1741" s="15" t="s">
        <v>10</v>
      </c>
      <c r="D1741" s="16" t="s">
        <v>11</v>
      </c>
      <c r="E1741" s="17" t="s">
        <v>12</v>
      </c>
      <c r="F1741" s="54"/>
      <c r="G1741" s="55"/>
      <c r="I1741" s="24" t="s">
        <v>254</v>
      </c>
    </row>
    <row r="1742" spans="2:9" x14ac:dyDescent="0.3">
      <c r="B1742" s="18" t="s">
        <v>13</v>
      </c>
      <c r="C1742" s="19">
        <v>44927</v>
      </c>
      <c r="D1742" s="56" t="s">
        <v>14</v>
      </c>
      <c r="E1742" s="58"/>
      <c r="F1742" s="60" t="s">
        <v>15</v>
      </c>
      <c r="G1742" s="61"/>
      <c r="I1742" s="24" t="s">
        <v>254</v>
      </c>
    </row>
    <row r="1743" spans="2:9" ht="15" thickBot="1" x14ac:dyDescent="0.35">
      <c r="B1743" s="20" t="s">
        <v>16</v>
      </c>
      <c r="C1743" s="21">
        <v>45657</v>
      </c>
      <c r="D1743" s="57"/>
      <c r="E1743" s="59"/>
      <c r="F1743" s="62"/>
      <c r="G1743" s="63"/>
      <c r="I1743" s="24" t="s">
        <v>254</v>
      </c>
    </row>
    <row r="1744" spans="2:9" x14ac:dyDescent="0.3">
      <c r="I1744" s="22"/>
    </row>
    <row r="1745" spans="2:9" x14ac:dyDescent="0.3">
      <c r="I1745" s="22"/>
    </row>
    <row r="1746" spans="2:9" x14ac:dyDescent="0.3">
      <c r="I1746" s="22"/>
    </row>
    <row r="1747" spans="2:9" ht="15" thickBot="1" x14ac:dyDescent="0.35">
      <c r="I1747" s="22"/>
    </row>
    <row r="1748" spans="2:9" ht="42" thickBot="1" x14ac:dyDescent="0.35">
      <c r="B1748" s="2" t="s">
        <v>2</v>
      </c>
      <c r="C1748" s="3" t="s">
        <v>182</v>
      </c>
      <c r="D1748" s="64" t="s">
        <v>550</v>
      </c>
      <c r="E1748" s="65"/>
      <c r="F1748" s="65"/>
      <c r="G1748" s="66"/>
      <c r="H1748" s="23" t="s">
        <v>250</v>
      </c>
      <c r="I1748" s="24" t="s">
        <v>251</v>
      </c>
    </row>
    <row r="1749" spans="2:9" ht="15" thickBot="1" x14ac:dyDescent="0.35">
      <c r="B1749" s="4" t="s">
        <v>3</v>
      </c>
      <c r="C1749" s="3" t="s">
        <v>185</v>
      </c>
      <c r="D1749" s="67"/>
      <c r="E1749" s="68"/>
      <c r="F1749" s="68"/>
      <c r="G1749" s="69"/>
      <c r="I1749" s="24" t="s">
        <v>251</v>
      </c>
    </row>
    <row r="1750" spans="2:9" ht="24.6" thickBot="1" x14ac:dyDescent="0.35">
      <c r="B1750" s="5" t="s">
        <v>5</v>
      </c>
      <c r="C1750" s="70" t="s">
        <v>6</v>
      </c>
      <c r="D1750" s="71"/>
      <c r="E1750" s="72"/>
      <c r="F1750" s="6" t="s">
        <v>7</v>
      </c>
      <c r="G1750" s="7" t="s">
        <v>8</v>
      </c>
      <c r="I1750" s="25" t="s">
        <v>252</v>
      </c>
    </row>
    <row r="1751" spans="2:9" ht="41.4" thickBot="1" x14ac:dyDescent="0.35">
      <c r="B1751" s="2" t="s">
        <v>255</v>
      </c>
      <c r="C1751" s="73" t="s">
        <v>489</v>
      </c>
      <c r="D1751" s="74"/>
      <c r="E1751" s="75"/>
      <c r="F1751" s="8" t="s">
        <v>258</v>
      </c>
      <c r="G1751" s="9" t="s">
        <v>298</v>
      </c>
      <c r="H1751" s="26" t="str">
        <f>IFERROR(VLOOKUP(C1749,'[1]piano 20-22'!$D$5:$F$142,3,FALSE),"")</f>
        <v xml:space="preserve">Entro marzo 2021 </v>
      </c>
      <c r="I1751" s="27" t="s">
        <v>253</v>
      </c>
    </row>
    <row r="1752" spans="2:9" ht="40.799999999999997" x14ac:dyDescent="0.3">
      <c r="B1752" s="10" t="s">
        <v>259</v>
      </c>
      <c r="C1752" s="76" t="s">
        <v>490</v>
      </c>
      <c r="D1752" s="77"/>
      <c r="E1752" s="78"/>
      <c r="F1752" s="8" t="s">
        <v>258</v>
      </c>
      <c r="G1752" s="9" t="s">
        <v>477</v>
      </c>
      <c r="H1752" s="26" t="str">
        <f>IFERROR(VLOOKUP(C1749,'[1]piano 21-23'!$D$5:$F$142,3,FALSE),"")</f>
        <v xml:space="preserve">Entro giugno 2022 </v>
      </c>
      <c r="I1752" s="27" t="s">
        <v>253</v>
      </c>
    </row>
    <row r="1753" spans="2:9" ht="41.4" thickBot="1" x14ac:dyDescent="0.35">
      <c r="B1753" s="11" t="s">
        <v>262</v>
      </c>
      <c r="C1753" s="79" t="s">
        <v>258</v>
      </c>
      <c r="D1753" s="80"/>
      <c r="E1753" s="81"/>
      <c r="F1753" s="12" t="s">
        <v>258</v>
      </c>
      <c r="G1753" s="13" t="s">
        <v>258</v>
      </c>
      <c r="H1753" s="26" t="str">
        <f>IFERROR(VLOOKUP(C1749,'[1]piano 22-24'!$D$5:$F$142,3,FALSE),"")</f>
        <v/>
      </c>
      <c r="I1753" s="27" t="s">
        <v>253</v>
      </c>
    </row>
    <row r="1754" spans="2:9" ht="28.8" x14ac:dyDescent="0.3">
      <c r="B1754" s="14" t="s">
        <v>9</v>
      </c>
      <c r="C1754" s="15" t="s">
        <v>10</v>
      </c>
      <c r="D1754" s="16" t="s">
        <v>11</v>
      </c>
      <c r="E1754" s="17" t="s">
        <v>12</v>
      </c>
      <c r="F1754" s="54"/>
      <c r="G1754" s="55"/>
      <c r="I1754" s="24" t="s">
        <v>254</v>
      </c>
    </row>
    <row r="1755" spans="2:9" x14ac:dyDescent="0.3">
      <c r="B1755" s="18" t="s">
        <v>13</v>
      </c>
      <c r="C1755" s="19">
        <v>44927</v>
      </c>
      <c r="D1755" s="56" t="s">
        <v>14</v>
      </c>
      <c r="E1755" s="58"/>
      <c r="F1755" s="60" t="s">
        <v>15</v>
      </c>
      <c r="G1755" s="61"/>
      <c r="I1755" s="24" t="s">
        <v>254</v>
      </c>
    </row>
    <row r="1756" spans="2:9" ht="15" thickBot="1" x14ac:dyDescent="0.35">
      <c r="B1756" s="20" t="s">
        <v>16</v>
      </c>
      <c r="C1756" s="21">
        <v>45657</v>
      </c>
      <c r="D1756" s="57"/>
      <c r="E1756" s="59"/>
      <c r="F1756" s="62"/>
      <c r="G1756" s="63"/>
      <c r="I1756" s="24" t="s">
        <v>254</v>
      </c>
    </row>
    <row r="1757" spans="2:9" x14ac:dyDescent="0.3">
      <c r="I1757" s="22"/>
    </row>
    <row r="1758" spans="2:9" x14ac:dyDescent="0.3">
      <c r="I1758" s="22"/>
    </row>
    <row r="1759" spans="2:9" x14ac:dyDescent="0.3">
      <c r="I1759" s="22"/>
    </row>
    <row r="1760" spans="2:9" ht="15" thickBot="1" x14ac:dyDescent="0.35">
      <c r="I1760" s="22"/>
    </row>
    <row r="1761" spans="2:9" ht="42" thickBot="1" x14ac:dyDescent="0.35">
      <c r="B1761" s="2" t="s">
        <v>2</v>
      </c>
      <c r="C1761" s="3" t="s">
        <v>182</v>
      </c>
      <c r="D1761" s="64" t="s">
        <v>550</v>
      </c>
      <c r="E1761" s="65"/>
      <c r="F1761" s="65"/>
      <c r="G1761" s="66"/>
      <c r="H1761" s="23" t="s">
        <v>250</v>
      </c>
      <c r="I1761" s="24" t="s">
        <v>251</v>
      </c>
    </row>
    <row r="1762" spans="2:9" ht="15" thickBot="1" x14ac:dyDescent="0.35">
      <c r="B1762" s="4" t="s">
        <v>3</v>
      </c>
      <c r="C1762" s="3" t="s">
        <v>186</v>
      </c>
      <c r="D1762" s="67"/>
      <c r="E1762" s="68"/>
      <c r="F1762" s="68"/>
      <c r="G1762" s="69"/>
      <c r="I1762" s="24" t="s">
        <v>251</v>
      </c>
    </row>
    <row r="1763" spans="2:9" ht="24.6" thickBot="1" x14ac:dyDescent="0.35">
      <c r="B1763" s="5" t="s">
        <v>5</v>
      </c>
      <c r="C1763" s="70" t="s">
        <v>6</v>
      </c>
      <c r="D1763" s="71"/>
      <c r="E1763" s="72"/>
      <c r="F1763" s="6" t="s">
        <v>7</v>
      </c>
      <c r="G1763" s="7" t="s">
        <v>8</v>
      </c>
      <c r="I1763" s="25" t="s">
        <v>252</v>
      </c>
    </row>
    <row r="1764" spans="2:9" ht="41.4" thickBot="1" x14ac:dyDescent="0.35">
      <c r="B1764" s="2" t="s">
        <v>255</v>
      </c>
      <c r="C1764" s="73" t="s">
        <v>491</v>
      </c>
      <c r="D1764" s="74"/>
      <c r="E1764" s="75"/>
      <c r="F1764" s="8" t="s">
        <v>258</v>
      </c>
      <c r="G1764" s="9" t="s">
        <v>378</v>
      </c>
      <c r="H1764" s="26" t="str">
        <f>IFERROR(VLOOKUP(C1762,'[1]piano 20-22'!$D$5:$F$142,3,FALSE),"")</f>
        <v xml:space="preserve">Entro dicembre 2021 </v>
      </c>
      <c r="I1764" s="27" t="s">
        <v>253</v>
      </c>
    </row>
    <row r="1765" spans="2:9" ht="40.799999999999997" x14ac:dyDescent="0.3">
      <c r="B1765" s="10" t="s">
        <v>259</v>
      </c>
      <c r="C1765" s="76" t="s">
        <v>258</v>
      </c>
      <c r="D1765" s="77"/>
      <c r="E1765" s="78"/>
      <c r="F1765" s="8" t="s">
        <v>258</v>
      </c>
      <c r="G1765" s="9" t="s">
        <v>258</v>
      </c>
      <c r="H1765" s="26" t="str">
        <f>IFERROR(VLOOKUP(C1762,'[1]piano 21-23'!$D$5:$F$142,3,FALSE),"")</f>
        <v/>
      </c>
      <c r="I1765" s="27" t="s">
        <v>253</v>
      </c>
    </row>
    <row r="1766" spans="2:9" ht="41.4" thickBot="1" x14ac:dyDescent="0.35">
      <c r="B1766" s="11" t="s">
        <v>262</v>
      </c>
      <c r="C1766" s="79" t="s">
        <v>258</v>
      </c>
      <c r="D1766" s="80"/>
      <c r="E1766" s="81"/>
      <c r="F1766" s="12" t="s">
        <v>258</v>
      </c>
      <c r="G1766" s="13" t="s">
        <v>258</v>
      </c>
      <c r="H1766" s="26" t="str">
        <f>IFERROR(VLOOKUP(C1762,'[1]piano 22-24'!$D$5:$F$142,3,FALSE),"")</f>
        <v/>
      </c>
      <c r="I1766" s="27" t="s">
        <v>253</v>
      </c>
    </row>
    <row r="1767" spans="2:9" ht="28.8" x14ac:dyDescent="0.3">
      <c r="B1767" s="14" t="s">
        <v>9</v>
      </c>
      <c r="C1767" s="15" t="s">
        <v>10</v>
      </c>
      <c r="D1767" s="16" t="s">
        <v>11</v>
      </c>
      <c r="E1767" s="17" t="s">
        <v>12</v>
      </c>
      <c r="F1767" s="54"/>
      <c r="G1767" s="55"/>
      <c r="I1767" s="24" t="s">
        <v>254</v>
      </c>
    </row>
    <row r="1768" spans="2:9" x14ac:dyDescent="0.3">
      <c r="B1768" s="18" t="s">
        <v>13</v>
      </c>
      <c r="C1768" s="19">
        <v>44927</v>
      </c>
      <c r="D1768" s="56" t="s">
        <v>14</v>
      </c>
      <c r="E1768" s="58"/>
      <c r="F1768" s="60" t="s">
        <v>15</v>
      </c>
      <c r="G1768" s="61"/>
      <c r="I1768" s="24" t="s">
        <v>254</v>
      </c>
    </row>
    <row r="1769" spans="2:9" ht="15" thickBot="1" x14ac:dyDescent="0.35">
      <c r="B1769" s="20" t="s">
        <v>16</v>
      </c>
      <c r="C1769" s="21">
        <v>45657</v>
      </c>
      <c r="D1769" s="57"/>
      <c r="E1769" s="59"/>
      <c r="F1769" s="62"/>
      <c r="G1769" s="63"/>
      <c r="I1769" s="24" t="s">
        <v>254</v>
      </c>
    </row>
    <row r="1770" spans="2:9" x14ac:dyDescent="0.3">
      <c r="I1770" s="22"/>
    </row>
    <row r="1771" spans="2:9" x14ac:dyDescent="0.3">
      <c r="I1771" s="22"/>
    </row>
    <row r="1772" spans="2:9" x14ac:dyDescent="0.3">
      <c r="I1772" s="22"/>
    </row>
    <row r="1773" spans="2:9" ht="15" thickBot="1" x14ac:dyDescent="0.35">
      <c r="I1773" s="22"/>
    </row>
    <row r="1774" spans="2:9" ht="42" thickBot="1" x14ac:dyDescent="0.35">
      <c r="B1774" s="2" t="s">
        <v>2</v>
      </c>
      <c r="C1774" s="3" t="s">
        <v>182</v>
      </c>
      <c r="D1774" s="64" t="s">
        <v>550</v>
      </c>
      <c r="E1774" s="65"/>
      <c r="F1774" s="65"/>
      <c r="G1774" s="66"/>
      <c r="H1774" s="23" t="s">
        <v>250</v>
      </c>
      <c r="I1774" s="24" t="s">
        <v>251</v>
      </c>
    </row>
    <row r="1775" spans="2:9" ht="15" thickBot="1" x14ac:dyDescent="0.35">
      <c r="B1775" s="4" t="s">
        <v>3</v>
      </c>
      <c r="C1775" s="3" t="s">
        <v>187</v>
      </c>
      <c r="D1775" s="67"/>
      <c r="E1775" s="68"/>
      <c r="F1775" s="68"/>
      <c r="G1775" s="69"/>
      <c r="I1775" s="24" t="s">
        <v>251</v>
      </c>
    </row>
    <row r="1776" spans="2:9" ht="24.6" thickBot="1" x14ac:dyDescent="0.35">
      <c r="B1776" s="5" t="s">
        <v>5</v>
      </c>
      <c r="C1776" s="70" t="s">
        <v>6</v>
      </c>
      <c r="D1776" s="71"/>
      <c r="E1776" s="72"/>
      <c r="F1776" s="6" t="s">
        <v>7</v>
      </c>
      <c r="G1776" s="7" t="s">
        <v>8</v>
      </c>
      <c r="I1776" s="25" t="s">
        <v>252</v>
      </c>
    </row>
    <row r="1777" spans="2:9" ht="41.4" thickBot="1" x14ac:dyDescent="0.35">
      <c r="B1777" s="2" t="s">
        <v>255</v>
      </c>
      <c r="C1777" s="73" t="s">
        <v>492</v>
      </c>
      <c r="D1777" s="74"/>
      <c r="E1777" s="75"/>
      <c r="F1777" s="8" t="s">
        <v>258</v>
      </c>
      <c r="G1777" s="9" t="s">
        <v>378</v>
      </c>
      <c r="H1777" s="26" t="str">
        <f>IFERROR(VLOOKUP(C1775,'[1]piano 20-22'!$D$5:$F$142,3,FALSE),"")</f>
        <v xml:space="preserve">Entro dicembre 2021 </v>
      </c>
      <c r="I1777" s="27" t="s">
        <v>253</v>
      </c>
    </row>
    <row r="1778" spans="2:9" ht="40.799999999999997" x14ac:dyDescent="0.3">
      <c r="B1778" s="10" t="s">
        <v>259</v>
      </c>
      <c r="C1778" s="76" t="s">
        <v>493</v>
      </c>
      <c r="D1778" s="77"/>
      <c r="E1778" s="78"/>
      <c r="F1778" s="8" t="s">
        <v>258</v>
      </c>
      <c r="G1778" s="9" t="s">
        <v>287</v>
      </c>
      <c r="H1778" s="26" t="str">
        <f>IFERROR(VLOOKUP(C1775,'[1]piano 21-23'!$D$5:$F$142,3,FALSE),"")</f>
        <v xml:space="preserve">Entro dicembre 2022 </v>
      </c>
      <c r="I1778" s="27" t="s">
        <v>253</v>
      </c>
    </row>
    <row r="1779" spans="2:9" ht="41.4" thickBot="1" x14ac:dyDescent="0.35">
      <c r="B1779" s="11" t="s">
        <v>262</v>
      </c>
      <c r="C1779" s="79" t="s">
        <v>494</v>
      </c>
      <c r="D1779" s="80"/>
      <c r="E1779" s="81"/>
      <c r="F1779" s="12" t="s">
        <v>258</v>
      </c>
      <c r="G1779" s="13" t="s">
        <v>287</v>
      </c>
      <c r="H1779" s="26" t="str">
        <f>IFERROR(VLOOKUP(C1775,'[1]piano 22-24'!$D$5:$F$142,3,FALSE),"")</f>
        <v xml:space="preserve">Entro dicembre 2022 </v>
      </c>
      <c r="I1779" s="27" t="s">
        <v>253</v>
      </c>
    </row>
    <row r="1780" spans="2:9" ht="28.8" x14ac:dyDescent="0.3">
      <c r="B1780" s="14" t="s">
        <v>9</v>
      </c>
      <c r="C1780" s="15" t="s">
        <v>10</v>
      </c>
      <c r="D1780" s="16" t="s">
        <v>11</v>
      </c>
      <c r="E1780" s="17" t="s">
        <v>12</v>
      </c>
      <c r="F1780" s="54"/>
      <c r="G1780" s="55"/>
      <c r="I1780" s="24" t="s">
        <v>254</v>
      </c>
    </row>
    <row r="1781" spans="2:9" x14ac:dyDescent="0.3">
      <c r="B1781" s="18" t="s">
        <v>13</v>
      </c>
      <c r="C1781" s="19">
        <v>44927</v>
      </c>
      <c r="D1781" s="56" t="s">
        <v>14</v>
      </c>
      <c r="E1781" s="58"/>
      <c r="F1781" s="60" t="s">
        <v>15</v>
      </c>
      <c r="G1781" s="61"/>
      <c r="I1781" s="24" t="s">
        <v>254</v>
      </c>
    </row>
    <row r="1782" spans="2:9" ht="15" thickBot="1" x14ac:dyDescent="0.35">
      <c r="B1782" s="20" t="s">
        <v>16</v>
      </c>
      <c r="C1782" s="21">
        <v>45657</v>
      </c>
      <c r="D1782" s="57"/>
      <c r="E1782" s="59"/>
      <c r="F1782" s="62"/>
      <c r="G1782" s="63"/>
      <c r="I1782" s="24" t="s">
        <v>254</v>
      </c>
    </row>
    <row r="1783" spans="2:9" x14ac:dyDescent="0.3">
      <c r="I1783" s="22"/>
    </row>
    <row r="1784" spans="2:9" x14ac:dyDescent="0.3">
      <c r="I1784" s="22"/>
    </row>
    <row r="1785" spans="2:9" x14ac:dyDescent="0.3">
      <c r="I1785" s="22"/>
    </row>
    <row r="1786" spans="2:9" ht="15" thickBot="1" x14ac:dyDescent="0.35">
      <c r="I1786" s="22"/>
    </row>
    <row r="1787" spans="2:9" ht="42" thickBot="1" x14ac:dyDescent="0.35">
      <c r="B1787" s="2" t="s">
        <v>2</v>
      </c>
      <c r="C1787" s="3" t="s">
        <v>182</v>
      </c>
      <c r="D1787" s="64" t="s">
        <v>550</v>
      </c>
      <c r="E1787" s="65"/>
      <c r="F1787" s="65"/>
      <c r="G1787" s="66"/>
      <c r="H1787" s="23" t="s">
        <v>250</v>
      </c>
      <c r="I1787" s="24" t="s">
        <v>251</v>
      </c>
    </row>
    <row r="1788" spans="2:9" ht="15" thickBot="1" x14ac:dyDescent="0.35">
      <c r="B1788" s="4" t="s">
        <v>3</v>
      </c>
      <c r="C1788" s="3" t="s">
        <v>188</v>
      </c>
      <c r="D1788" s="67"/>
      <c r="E1788" s="68"/>
      <c r="F1788" s="68"/>
      <c r="G1788" s="69"/>
      <c r="I1788" s="24" t="s">
        <v>251</v>
      </c>
    </row>
    <row r="1789" spans="2:9" ht="24.6" thickBot="1" x14ac:dyDescent="0.35">
      <c r="B1789" s="5" t="s">
        <v>5</v>
      </c>
      <c r="C1789" s="70" t="s">
        <v>6</v>
      </c>
      <c r="D1789" s="71"/>
      <c r="E1789" s="72"/>
      <c r="F1789" s="6" t="s">
        <v>7</v>
      </c>
      <c r="G1789" s="7" t="s">
        <v>8</v>
      </c>
      <c r="I1789" s="25" t="s">
        <v>252</v>
      </c>
    </row>
    <row r="1790" spans="2:9" ht="41.4" thickBot="1" x14ac:dyDescent="0.35">
      <c r="B1790" s="2" t="s">
        <v>255</v>
      </c>
      <c r="C1790" s="73" t="s">
        <v>495</v>
      </c>
      <c r="D1790" s="74"/>
      <c r="E1790" s="75"/>
      <c r="F1790" s="8" t="s">
        <v>258</v>
      </c>
      <c r="G1790" s="9" t="s">
        <v>287</v>
      </c>
      <c r="H1790" s="26" t="str">
        <f>IFERROR(VLOOKUP(C1788,'[1]piano 20-22'!$D$5:$F$142,3,FALSE),"")</f>
        <v xml:space="preserve">Entro dicembre 2022 </v>
      </c>
      <c r="I1790" s="27" t="s">
        <v>253</v>
      </c>
    </row>
    <row r="1791" spans="2:9" ht="40.799999999999997" x14ac:dyDescent="0.3">
      <c r="B1791" s="10" t="s">
        <v>259</v>
      </c>
      <c r="C1791" s="76" t="s">
        <v>495</v>
      </c>
      <c r="D1791" s="77"/>
      <c r="E1791" s="78"/>
      <c r="F1791" s="8" t="s">
        <v>258</v>
      </c>
      <c r="G1791" s="9" t="s">
        <v>287</v>
      </c>
      <c r="H1791" s="26" t="str">
        <f>IFERROR(VLOOKUP(C1788,'[1]piano 21-23'!$D$5:$F$142,3,FALSE),"")</f>
        <v xml:space="preserve">Entro dicembre 2022 </v>
      </c>
      <c r="I1791" s="27" t="s">
        <v>253</v>
      </c>
    </row>
    <row r="1792" spans="2:9" ht="41.4" thickBot="1" x14ac:dyDescent="0.35">
      <c r="B1792" s="11" t="s">
        <v>262</v>
      </c>
      <c r="C1792" s="79" t="s">
        <v>258</v>
      </c>
      <c r="D1792" s="80"/>
      <c r="E1792" s="81"/>
      <c r="F1792" s="12" t="s">
        <v>258</v>
      </c>
      <c r="G1792" s="13" t="s">
        <v>258</v>
      </c>
      <c r="H1792" s="26" t="str">
        <f>IFERROR(VLOOKUP(C1788,'[1]piano 22-24'!$D$5:$F$142,3,FALSE),"")</f>
        <v/>
      </c>
      <c r="I1792" s="27" t="s">
        <v>253</v>
      </c>
    </row>
    <row r="1793" spans="2:9" ht="28.8" x14ac:dyDescent="0.3">
      <c r="B1793" s="14" t="s">
        <v>9</v>
      </c>
      <c r="C1793" s="15" t="s">
        <v>10</v>
      </c>
      <c r="D1793" s="16" t="s">
        <v>11</v>
      </c>
      <c r="E1793" s="17" t="s">
        <v>12</v>
      </c>
      <c r="F1793" s="54"/>
      <c r="G1793" s="55"/>
      <c r="I1793" s="24" t="s">
        <v>254</v>
      </c>
    </row>
    <row r="1794" spans="2:9" x14ac:dyDescent="0.3">
      <c r="B1794" s="18" t="s">
        <v>13</v>
      </c>
      <c r="C1794" s="19">
        <v>44927</v>
      </c>
      <c r="D1794" s="56" t="s">
        <v>14</v>
      </c>
      <c r="E1794" s="58"/>
      <c r="F1794" s="60" t="s">
        <v>15</v>
      </c>
      <c r="G1794" s="61"/>
      <c r="I1794" s="24" t="s">
        <v>254</v>
      </c>
    </row>
    <row r="1795" spans="2:9" ht="15" thickBot="1" x14ac:dyDescent="0.35">
      <c r="B1795" s="20" t="s">
        <v>16</v>
      </c>
      <c r="C1795" s="21">
        <v>45657</v>
      </c>
      <c r="D1795" s="57"/>
      <c r="E1795" s="59"/>
      <c r="F1795" s="62"/>
      <c r="G1795" s="63"/>
      <c r="I1795" s="24" t="s">
        <v>254</v>
      </c>
    </row>
    <row r="1796" spans="2:9" x14ac:dyDescent="0.3">
      <c r="I1796" s="22"/>
    </row>
    <row r="1797" spans="2:9" x14ac:dyDescent="0.3">
      <c r="I1797" s="22"/>
    </row>
    <row r="1798" spans="2:9" x14ac:dyDescent="0.3">
      <c r="I1798" s="22"/>
    </row>
    <row r="1799" spans="2:9" ht="15" thickBot="1" x14ac:dyDescent="0.35">
      <c r="I1799" s="22"/>
    </row>
    <row r="1800" spans="2:9" ht="42" thickBot="1" x14ac:dyDescent="0.35">
      <c r="B1800" s="2" t="s">
        <v>2</v>
      </c>
      <c r="C1800" s="3" t="s">
        <v>182</v>
      </c>
      <c r="D1800" s="64" t="s">
        <v>550</v>
      </c>
      <c r="E1800" s="65"/>
      <c r="F1800" s="65"/>
      <c r="G1800" s="66"/>
      <c r="H1800" s="23" t="s">
        <v>250</v>
      </c>
      <c r="I1800" s="24" t="s">
        <v>251</v>
      </c>
    </row>
    <row r="1801" spans="2:9" ht="15" thickBot="1" x14ac:dyDescent="0.35">
      <c r="B1801" s="4" t="s">
        <v>3</v>
      </c>
      <c r="C1801" s="3" t="s">
        <v>189</v>
      </c>
      <c r="D1801" s="67"/>
      <c r="E1801" s="68"/>
      <c r="F1801" s="68"/>
      <c r="G1801" s="69"/>
      <c r="I1801" s="24" t="s">
        <v>251</v>
      </c>
    </row>
    <row r="1802" spans="2:9" ht="24.6" thickBot="1" x14ac:dyDescent="0.35">
      <c r="B1802" s="5" t="s">
        <v>5</v>
      </c>
      <c r="C1802" s="70" t="s">
        <v>6</v>
      </c>
      <c r="D1802" s="71"/>
      <c r="E1802" s="72"/>
      <c r="F1802" s="6" t="s">
        <v>7</v>
      </c>
      <c r="G1802" s="7" t="s">
        <v>8</v>
      </c>
      <c r="I1802" s="25" t="s">
        <v>252</v>
      </c>
    </row>
    <row r="1803" spans="2:9" ht="41.4" thickBot="1" x14ac:dyDescent="0.35">
      <c r="B1803" s="2" t="s">
        <v>255</v>
      </c>
      <c r="C1803" s="73" t="s">
        <v>258</v>
      </c>
      <c r="D1803" s="74"/>
      <c r="E1803" s="75"/>
      <c r="F1803" s="8" t="s">
        <v>258</v>
      </c>
      <c r="G1803" s="9" t="s">
        <v>258</v>
      </c>
      <c r="H1803" s="26" t="str">
        <f>IFERROR(VLOOKUP(C1801,'[1]piano 20-22'!$D$5:$F$142,3,FALSE),"")</f>
        <v/>
      </c>
      <c r="I1803" s="27" t="s">
        <v>253</v>
      </c>
    </row>
    <row r="1804" spans="2:9" ht="40.799999999999997" x14ac:dyDescent="0.3">
      <c r="B1804" s="10" t="s">
        <v>259</v>
      </c>
      <c r="C1804" s="76" t="s">
        <v>496</v>
      </c>
      <c r="D1804" s="77"/>
      <c r="E1804" s="78"/>
      <c r="F1804" s="8" t="s">
        <v>497</v>
      </c>
      <c r="G1804" s="9" t="s">
        <v>258</v>
      </c>
      <c r="H1804" s="26" t="str">
        <f>IFERROR(VLOOKUP(C1801,'[1]piano 21-23'!$D$5:$F$142,3,FALSE),"")</f>
        <v xml:space="preserve">Da dicembre 2020 (in corso) </v>
      </c>
      <c r="I1804" s="27" t="s">
        <v>253</v>
      </c>
    </row>
    <row r="1805" spans="2:9" ht="41.4" thickBot="1" x14ac:dyDescent="0.35">
      <c r="B1805" s="11" t="s">
        <v>262</v>
      </c>
      <c r="C1805" s="79" t="s">
        <v>498</v>
      </c>
      <c r="D1805" s="80"/>
      <c r="E1805" s="81"/>
      <c r="F1805" s="12" t="s">
        <v>263</v>
      </c>
      <c r="G1805" s="13" t="s">
        <v>258</v>
      </c>
      <c r="H1805" s="26" t="str">
        <f>IFERROR(VLOOKUP(C1801,'[1]piano 22-24'!$D$5:$F$142,3,FALSE),"")</f>
        <v xml:space="preserve">Linee di azione ancora vigenti  </v>
      </c>
      <c r="I1805" s="27" t="s">
        <v>253</v>
      </c>
    </row>
    <row r="1806" spans="2:9" ht="28.8" x14ac:dyDescent="0.3">
      <c r="B1806" s="14" t="s">
        <v>9</v>
      </c>
      <c r="C1806" s="15" t="s">
        <v>10</v>
      </c>
      <c r="D1806" s="16" t="s">
        <v>11</v>
      </c>
      <c r="E1806" s="17" t="s">
        <v>12</v>
      </c>
      <c r="F1806" s="54"/>
      <c r="G1806" s="55"/>
      <c r="I1806" s="24" t="s">
        <v>254</v>
      </c>
    </row>
    <row r="1807" spans="2:9" x14ac:dyDescent="0.3">
      <c r="B1807" s="18" t="s">
        <v>13</v>
      </c>
      <c r="C1807" s="19">
        <v>44927</v>
      </c>
      <c r="D1807" s="56" t="s">
        <v>14</v>
      </c>
      <c r="E1807" s="58"/>
      <c r="F1807" s="60" t="s">
        <v>15</v>
      </c>
      <c r="G1807" s="61"/>
      <c r="I1807" s="24" t="s">
        <v>254</v>
      </c>
    </row>
    <row r="1808" spans="2:9" ht="15" thickBot="1" x14ac:dyDescent="0.35">
      <c r="B1808" s="20" t="s">
        <v>16</v>
      </c>
      <c r="C1808" s="21">
        <v>45657</v>
      </c>
      <c r="D1808" s="57"/>
      <c r="E1808" s="59"/>
      <c r="F1808" s="62"/>
      <c r="G1808" s="63"/>
      <c r="I1808" s="24" t="s">
        <v>254</v>
      </c>
    </row>
    <row r="1809" spans="2:9" x14ac:dyDescent="0.3">
      <c r="I1809" s="22"/>
    </row>
    <row r="1810" spans="2:9" x14ac:dyDescent="0.3">
      <c r="I1810" s="22"/>
    </row>
    <row r="1811" spans="2:9" x14ac:dyDescent="0.3">
      <c r="I1811" s="22"/>
    </row>
    <row r="1812" spans="2:9" ht="15" thickBot="1" x14ac:dyDescent="0.35">
      <c r="I1812" s="22"/>
    </row>
    <row r="1813" spans="2:9" ht="42" thickBot="1" x14ac:dyDescent="0.35">
      <c r="B1813" s="2" t="s">
        <v>2</v>
      </c>
      <c r="C1813" s="3" t="s">
        <v>182</v>
      </c>
      <c r="D1813" s="64" t="s">
        <v>550</v>
      </c>
      <c r="E1813" s="65"/>
      <c r="F1813" s="65"/>
      <c r="G1813" s="66"/>
      <c r="H1813" s="23" t="s">
        <v>250</v>
      </c>
      <c r="I1813" s="24" t="s">
        <v>251</v>
      </c>
    </row>
    <row r="1814" spans="2:9" ht="15" thickBot="1" x14ac:dyDescent="0.35">
      <c r="B1814" s="4" t="s">
        <v>3</v>
      </c>
      <c r="C1814" s="3" t="s">
        <v>190</v>
      </c>
      <c r="D1814" s="67"/>
      <c r="E1814" s="68"/>
      <c r="F1814" s="68"/>
      <c r="G1814" s="69"/>
      <c r="I1814" s="24" t="s">
        <v>251</v>
      </c>
    </row>
    <row r="1815" spans="2:9" ht="24.6" thickBot="1" x14ac:dyDescent="0.35">
      <c r="B1815" s="5" t="s">
        <v>5</v>
      </c>
      <c r="C1815" s="70" t="s">
        <v>6</v>
      </c>
      <c r="D1815" s="71"/>
      <c r="E1815" s="72"/>
      <c r="F1815" s="6" t="s">
        <v>7</v>
      </c>
      <c r="G1815" s="7" t="s">
        <v>8</v>
      </c>
      <c r="I1815" s="25" t="s">
        <v>252</v>
      </c>
    </row>
    <row r="1816" spans="2:9" ht="41.4" thickBot="1" x14ac:dyDescent="0.35">
      <c r="B1816" s="2" t="s">
        <v>255</v>
      </c>
      <c r="C1816" s="73" t="s">
        <v>258</v>
      </c>
      <c r="D1816" s="74"/>
      <c r="E1816" s="75"/>
      <c r="F1816" s="8" t="s">
        <v>258</v>
      </c>
      <c r="G1816" s="9" t="s">
        <v>258</v>
      </c>
      <c r="H1816" s="26" t="str">
        <f>IFERROR(VLOOKUP(C1814,'[1]piano 20-22'!$D$5:$F$142,3,FALSE),"")</f>
        <v/>
      </c>
      <c r="I1816" s="27" t="s">
        <v>253</v>
      </c>
    </row>
    <row r="1817" spans="2:9" ht="40.799999999999997" x14ac:dyDescent="0.3">
      <c r="B1817" s="10" t="s">
        <v>259</v>
      </c>
      <c r="C1817" s="76" t="s">
        <v>499</v>
      </c>
      <c r="D1817" s="77"/>
      <c r="E1817" s="78"/>
      <c r="F1817" s="8" t="s">
        <v>282</v>
      </c>
      <c r="G1817" s="9" t="s">
        <v>258</v>
      </c>
      <c r="H1817" s="26" t="str">
        <f>IFERROR(VLOOKUP(C1814,'[1]piano 21-23'!$D$5:$F$142,3,FALSE),"")</f>
        <v xml:space="preserve">Da gennaio 2022 </v>
      </c>
      <c r="I1817" s="27" t="s">
        <v>253</v>
      </c>
    </row>
    <row r="1818" spans="2:9" ht="41.4" thickBot="1" x14ac:dyDescent="0.35">
      <c r="B1818" s="11" t="s">
        <v>262</v>
      </c>
      <c r="C1818" s="79" t="s">
        <v>258</v>
      </c>
      <c r="D1818" s="80"/>
      <c r="E1818" s="81"/>
      <c r="F1818" s="12" t="s">
        <v>258</v>
      </c>
      <c r="G1818" s="13" t="s">
        <v>258</v>
      </c>
      <c r="H1818" s="26" t="str">
        <f>IFERROR(VLOOKUP(C1814,'[1]piano 22-24'!$D$5:$F$142,3,FALSE),"")</f>
        <v/>
      </c>
      <c r="I1818" s="27" t="s">
        <v>253</v>
      </c>
    </row>
    <row r="1819" spans="2:9" ht="28.8" x14ac:dyDescent="0.3">
      <c r="B1819" s="14" t="s">
        <v>9</v>
      </c>
      <c r="C1819" s="15" t="s">
        <v>10</v>
      </c>
      <c r="D1819" s="16" t="s">
        <v>11</v>
      </c>
      <c r="E1819" s="17" t="s">
        <v>12</v>
      </c>
      <c r="F1819" s="54"/>
      <c r="G1819" s="55"/>
      <c r="I1819" s="24" t="s">
        <v>254</v>
      </c>
    </row>
    <row r="1820" spans="2:9" x14ac:dyDescent="0.3">
      <c r="B1820" s="18" t="s">
        <v>13</v>
      </c>
      <c r="C1820" s="19">
        <v>44927</v>
      </c>
      <c r="D1820" s="56" t="s">
        <v>14</v>
      </c>
      <c r="E1820" s="58"/>
      <c r="F1820" s="60" t="s">
        <v>15</v>
      </c>
      <c r="G1820" s="61"/>
      <c r="I1820" s="24" t="s">
        <v>254</v>
      </c>
    </row>
    <row r="1821" spans="2:9" ht="15" thickBot="1" x14ac:dyDescent="0.35">
      <c r="B1821" s="20" t="s">
        <v>16</v>
      </c>
      <c r="C1821" s="21">
        <v>45657</v>
      </c>
      <c r="D1821" s="57"/>
      <c r="E1821" s="59"/>
      <c r="F1821" s="62"/>
      <c r="G1821" s="63"/>
      <c r="I1821" s="24" t="s">
        <v>254</v>
      </c>
    </row>
    <row r="1822" spans="2:9" x14ac:dyDescent="0.3">
      <c r="I1822" s="22"/>
    </row>
    <row r="1823" spans="2:9" x14ac:dyDescent="0.3">
      <c r="I1823" s="22"/>
    </row>
    <row r="1824" spans="2:9" x14ac:dyDescent="0.3">
      <c r="I1824" s="22"/>
    </row>
    <row r="1825" spans="2:9" ht="15" thickBot="1" x14ac:dyDescent="0.35">
      <c r="I1825" s="22"/>
    </row>
    <row r="1826" spans="2:9" ht="42" thickBot="1" x14ac:dyDescent="0.35">
      <c r="B1826" s="2" t="s">
        <v>2</v>
      </c>
      <c r="C1826" s="3" t="s">
        <v>182</v>
      </c>
      <c r="D1826" s="64" t="s">
        <v>550</v>
      </c>
      <c r="E1826" s="65"/>
      <c r="F1826" s="65"/>
      <c r="G1826" s="66"/>
      <c r="H1826" s="23" t="s">
        <v>250</v>
      </c>
      <c r="I1826" s="24" t="s">
        <v>251</v>
      </c>
    </row>
    <row r="1827" spans="2:9" ht="15" thickBot="1" x14ac:dyDescent="0.35">
      <c r="B1827" s="4" t="s">
        <v>3</v>
      </c>
      <c r="C1827" s="3" t="s">
        <v>191</v>
      </c>
      <c r="D1827" s="67"/>
      <c r="E1827" s="68"/>
      <c r="F1827" s="68"/>
      <c r="G1827" s="69"/>
      <c r="I1827" s="24" t="s">
        <v>251</v>
      </c>
    </row>
    <row r="1828" spans="2:9" ht="24.6" thickBot="1" x14ac:dyDescent="0.35">
      <c r="B1828" s="5" t="s">
        <v>5</v>
      </c>
      <c r="C1828" s="70" t="s">
        <v>6</v>
      </c>
      <c r="D1828" s="71"/>
      <c r="E1828" s="72"/>
      <c r="F1828" s="6" t="s">
        <v>7</v>
      </c>
      <c r="G1828" s="7" t="s">
        <v>8</v>
      </c>
      <c r="I1828" s="25" t="s">
        <v>252</v>
      </c>
    </row>
    <row r="1829" spans="2:9" ht="41.4" thickBot="1" x14ac:dyDescent="0.35">
      <c r="B1829" s="2" t="s">
        <v>255</v>
      </c>
      <c r="C1829" s="73" t="s">
        <v>258</v>
      </c>
      <c r="D1829" s="74"/>
      <c r="E1829" s="75"/>
      <c r="F1829" s="8" t="s">
        <v>258</v>
      </c>
      <c r="G1829" s="9" t="s">
        <v>258</v>
      </c>
      <c r="H1829" s="26" t="str">
        <f>IFERROR(VLOOKUP(C1827,'[1]piano 20-22'!$D$5:$F$142,3,FALSE),"")</f>
        <v/>
      </c>
      <c r="I1829" s="27" t="s">
        <v>253</v>
      </c>
    </row>
    <row r="1830" spans="2:9" ht="40.799999999999997" x14ac:dyDescent="0.3">
      <c r="B1830" s="10" t="s">
        <v>259</v>
      </c>
      <c r="C1830" s="76" t="s">
        <v>500</v>
      </c>
      <c r="D1830" s="77"/>
      <c r="E1830" s="78"/>
      <c r="F1830" s="8" t="s">
        <v>258</v>
      </c>
      <c r="G1830" s="9" t="s">
        <v>272</v>
      </c>
      <c r="H1830" s="26" t="str">
        <f>IFERROR(VLOOKUP(C1827,'[1]piano 21-23'!$D$5:$F$142,3,FALSE),"")</f>
        <v xml:space="preserve">Entro ottobre 2022 </v>
      </c>
      <c r="I1830" s="27" t="s">
        <v>253</v>
      </c>
    </row>
    <row r="1831" spans="2:9" ht="41.4" thickBot="1" x14ac:dyDescent="0.35">
      <c r="B1831" s="11" t="s">
        <v>262</v>
      </c>
      <c r="C1831" s="79" t="s">
        <v>258</v>
      </c>
      <c r="D1831" s="80"/>
      <c r="E1831" s="81"/>
      <c r="F1831" s="12" t="s">
        <v>258</v>
      </c>
      <c r="G1831" s="13" t="s">
        <v>258</v>
      </c>
      <c r="H1831" s="26" t="str">
        <f>IFERROR(VLOOKUP(C1827,'[1]piano 22-24'!$D$5:$F$142,3,FALSE),"")</f>
        <v/>
      </c>
      <c r="I1831" s="27" t="s">
        <v>253</v>
      </c>
    </row>
    <row r="1832" spans="2:9" ht="28.8" x14ac:dyDescent="0.3">
      <c r="B1832" s="14" t="s">
        <v>9</v>
      </c>
      <c r="C1832" s="15" t="s">
        <v>10</v>
      </c>
      <c r="D1832" s="16" t="s">
        <v>11</v>
      </c>
      <c r="E1832" s="17" t="s">
        <v>12</v>
      </c>
      <c r="F1832" s="54"/>
      <c r="G1832" s="55"/>
      <c r="I1832" s="24" t="s">
        <v>254</v>
      </c>
    </row>
    <row r="1833" spans="2:9" x14ac:dyDescent="0.3">
      <c r="B1833" s="18" t="s">
        <v>13</v>
      </c>
      <c r="C1833" s="19">
        <v>44927</v>
      </c>
      <c r="D1833" s="56" t="s">
        <v>14</v>
      </c>
      <c r="E1833" s="58"/>
      <c r="F1833" s="60" t="s">
        <v>15</v>
      </c>
      <c r="G1833" s="61"/>
      <c r="I1833" s="24" t="s">
        <v>254</v>
      </c>
    </row>
    <row r="1834" spans="2:9" ht="15" thickBot="1" x14ac:dyDescent="0.35">
      <c r="B1834" s="20" t="s">
        <v>16</v>
      </c>
      <c r="C1834" s="21">
        <v>45657</v>
      </c>
      <c r="D1834" s="57"/>
      <c r="E1834" s="59"/>
      <c r="F1834" s="62"/>
      <c r="G1834" s="63"/>
      <c r="I1834" s="24" t="s">
        <v>254</v>
      </c>
    </row>
    <row r="1835" spans="2:9" x14ac:dyDescent="0.3">
      <c r="I1835" s="22"/>
    </row>
    <row r="1836" spans="2:9" x14ac:dyDescent="0.3">
      <c r="I1836" s="22"/>
    </row>
    <row r="1837" spans="2:9" x14ac:dyDescent="0.3">
      <c r="I1837" s="22"/>
    </row>
    <row r="1838" spans="2:9" ht="15" thickBot="1" x14ac:dyDescent="0.35">
      <c r="I1838" s="22"/>
    </row>
    <row r="1839" spans="2:9" ht="42" thickBot="1" x14ac:dyDescent="0.35">
      <c r="B1839" s="2" t="s">
        <v>2</v>
      </c>
      <c r="C1839" s="3" t="s">
        <v>182</v>
      </c>
      <c r="D1839" s="64" t="s">
        <v>550</v>
      </c>
      <c r="E1839" s="65"/>
      <c r="F1839" s="65"/>
      <c r="G1839" s="66"/>
      <c r="H1839" s="23" t="s">
        <v>250</v>
      </c>
      <c r="I1839" s="24" t="s">
        <v>251</v>
      </c>
    </row>
    <row r="1840" spans="2:9" ht="15" thickBot="1" x14ac:dyDescent="0.35">
      <c r="B1840" s="4" t="s">
        <v>3</v>
      </c>
      <c r="C1840" s="3" t="s">
        <v>192</v>
      </c>
      <c r="D1840" s="67"/>
      <c r="E1840" s="68"/>
      <c r="F1840" s="68"/>
      <c r="G1840" s="69"/>
      <c r="I1840" s="24" t="s">
        <v>251</v>
      </c>
    </row>
    <row r="1841" spans="2:9" ht="24.6" thickBot="1" x14ac:dyDescent="0.35">
      <c r="B1841" s="5" t="s">
        <v>5</v>
      </c>
      <c r="C1841" s="70" t="s">
        <v>6</v>
      </c>
      <c r="D1841" s="71"/>
      <c r="E1841" s="72"/>
      <c r="F1841" s="6" t="s">
        <v>7</v>
      </c>
      <c r="G1841" s="7" t="s">
        <v>8</v>
      </c>
      <c r="I1841" s="25" t="s">
        <v>252</v>
      </c>
    </row>
    <row r="1842" spans="2:9" ht="41.4" thickBot="1" x14ac:dyDescent="0.35">
      <c r="B1842" s="2" t="s">
        <v>255</v>
      </c>
      <c r="C1842" s="73" t="s">
        <v>258</v>
      </c>
      <c r="D1842" s="74"/>
      <c r="E1842" s="75"/>
      <c r="F1842" s="8" t="s">
        <v>258</v>
      </c>
      <c r="G1842" s="9" t="s">
        <v>258</v>
      </c>
      <c r="H1842" s="26" t="str">
        <f>IFERROR(VLOOKUP(C1840,'[1]piano 20-22'!$D$5:$F$142,3,FALSE),"")</f>
        <v/>
      </c>
      <c r="I1842" s="27" t="s">
        <v>253</v>
      </c>
    </row>
    <row r="1843" spans="2:9" ht="40.799999999999997" x14ac:dyDescent="0.3">
      <c r="B1843" s="10" t="s">
        <v>259</v>
      </c>
      <c r="C1843" s="76" t="s">
        <v>501</v>
      </c>
      <c r="D1843" s="77"/>
      <c r="E1843" s="78"/>
      <c r="F1843" s="8" t="s">
        <v>258</v>
      </c>
      <c r="G1843" s="9" t="s">
        <v>502</v>
      </c>
      <c r="H1843" s="26" t="str">
        <f>IFERROR(VLOOKUP(C1840,'[1]piano 21-23'!$D$5:$F$142,3,FALSE),"")</f>
        <v xml:space="preserve">Entro ottobre 2023 </v>
      </c>
      <c r="I1843" s="27" t="s">
        <v>253</v>
      </c>
    </row>
    <row r="1844" spans="2:9" ht="41.4" thickBot="1" x14ac:dyDescent="0.35">
      <c r="B1844" s="11" t="s">
        <v>262</v>
      </c>
      <c r="C1844" s="79" t="s">
        <v>258</v>
      </c>
      <c r="D1844" s="80"/>
      <c r="E1844" s="81"/>
      <c r="F1844" s="12" t="s">
        <v>258</v>
      </c>
      <c r="G1844" s="13" t="s">
        <v>258</v>
      </c>
      <c r="H1844" s="26" t="str">
        <f>IFERROR(VLOOKUP(C1840,'[1]piano 22-24'!$D$5:$F$142,3,FALSE),"")</f>
        <v/>
      </c>
      <c r="I1844" s="27" t="s">
        <v>253</v>
      </c>
    </row>
    <row r="1845" spans="2:9" ht="28.8" x14ac:dyDescent="0.3">
      <c r="B1845" s="14" t="s">
        <v>9</v>
      </c>
      <c r="C1845" s="15" t="s">
        <v>10</v>
      </c>
      <c r="D1845" s="16" t="s">
        <v>11</v>
      </c>
      <c r="E1845" s="17" t="s">
        <v>12</v>
      </c>
      <c r="F1845" s="54"/>
      <c r="G1845" s="55"/>
      <c r="I1845" s="24" t="s">
        <v>254</v>
      </c>
    </row>
    <row r="1846" spans="2:9" x14ac:dyDescent="0.3">
      <c r="B1846" s="18" t="s">
        <v>13</v>
      </c>
      <c r="C1846" s="19">
        <v>44927</v>
      </c>
      <c r="D1846" s="56" t="s">
        <v>14</v>
      </c>
      <c r="E1846" s="58"/>
      <c r="F1846" s="60" t="s">
        <v>15</v>
      </c>
      <c r="G1846" s="61"/>
      <c r="I1846" s="24" t="s">
        <v>254</v>
      </c>
    </row>
    <row r="1847" spans="2:9" ht="15" thickBot="1" x14ac:dyDescent="0.35">
      <c r="B1847" s="20" t="s">
        <v>16</v>
      </c>
      <c r="C1847" s="21">
        <v>45657</v>
      </c>
      <c r="D1847" s="57"/>
      <c r="E1847" s="59"/>
      <c r="F1847" s="62"/>
      <c r="G1847" s="63"/>
      <c r="I1847" s="24" t="s">
        <v>254</v>
      </c>
    </row>
    <row r="1848" spans="2:9" x14ac:dyDescent="0.3">
      <c r="I1848" s="22"/>
    </row>
    <row r="1849" spans="2:9" x14ac:dyDescent="0.3">
      <c r="I1849" s="22"/>
    </row>
    <row r="1850" spans="2:9" x14ac:dyDescent="0.3">
      <c r="I1850" s="22"/>
    </row>
    <row r="1851" spans="2:9" ht="15" thickBot="1" x14ac:dyDescent="0.35">
      <c r="I1851" s="22"/>
    </row>
    <row r="1852" spans="2:9" ht="42" thickBot="1" x14ac:dyDescent="0.35">
      <c r="B1852" s="2" t="s">
        <v>2</v>
      </c>
      <c r="C1852" s="3" t="s">
        <v>182</v>
      </c>
      <c r="D1852" s="64" t="s">
        <v>550</v>
      </c>
      <c r="E1852" s="65"/>
      <c r="F1852" s="65"/>
      <c r="G1852" s="66"/>
      <c r="H1852" s="23" t="s">
        <v>250</v>
      </c>
      <c r="I1852" s="24" t="s">
        <v>251</v>
      </c>
    </row>
    <row r="1853" spans="2:9" ht="15" thickBot="1" x14ac:dyDescent="0.35">
      <c r="B1853" s="4" t="s">
        <v>3</v>
      </c>
      <c r="C1853" s="3" t="s">
        <v>193</v>
      </c>
      <c r="D1853" s="67"/>
      <c r="E1853" s="68"/>
      <c r="F1853" s="68"/>
      <c r="G1853" s="69"/>
      <c r="I1853" s="24" t="s">
        <v>251</v>
      </c>
    </row>
    <row r="1854" spans="2:9" ht="24.6" thickBot="1" x14ac:dyDescent="0.35">
      <c r="B1854" s="5" t="s">
        <v>5</v>
      </c>
      <c r="C1854" s="70" t="s">
        <v>6</v>
      </c>
      <c r="D1854" s="71"/>
      <c r="E1854" s="72"/>
      <c r="F1854" s="6" t="s">
        <v>7</v>
      </c>
      <c r="G1854" s="7" t="s">
        <v>8</v>
      </c>
      <c r="I1854" s="25" t="s">
        <v>252</v>
      </c>
    </row>
    <row r="1855" spans="2:9" ht="41.4" thickBot="1" x14ac:dyDescent="0.35">
      <c r="B1855" s="2" t="s">
        <v>255</v>
      </c>
      <c r="C1855" s="73" t="s">
        <v>258</v>
      </c>
      <c r="D1855" s="74"/>
      <c r="E1855" s="75"/>
      <c r="F1855" s="8" t="s">
        <v>258</v>
      </c>
      <c r="G1855" s="9" t="s">
        <v>258</v>
      </c>
      <c r="H1855" s="26" t="str">
        <f>IFERROR(VLOOKUP(C1853,'[1]piano 20-22'!$D$5:$F$142,3,FALSE),"")</f>
        <v/>
      </c>
      <c r="I1855" s="27" t="s">
        <v>253</v>
      </c>
    </row>
    <row r="1856" spans="2:9" ht="40.799999999999997" x14ac:dyDescent="0.3">
      <c r="B1856" s="10" t="s">
        <v>259</v>
      </c>
      <c r="C1856" s="76" t="s">
        <v>503</v>
      </c>
      <c r="D1856" s="77"/>
      <c r="E1856" s="78"/>
      <c r="F1856" s="8" t="s">
        <v>258</v>
      </c>
      <c r="G1856" s="9" t="s">
        <v>289</v>
      </c>
      <c r="H1856" s="26" t="str">
        <f>IFERROR(VLOOKUP(C1853,'[1]piano 21-23'!$D$5:$F$142,3,FALSE),"")</f>
        <v xml:space="preserve">Entro dicembre 2023 </v>
      </c>
      <c r="I1856" s="27" t="s">
        <v>253</v>
      </c>
    </row>
    <row r="1857" spans="2:9" ht="41.4" thickBot="1" x14ac:dyDescent="0.35">
      <c r="B1857" s="11" t="s">
        <v>262</v>
      </c>
      <c r="C1857" s="79" t="s">
        <v>258</v>
      </c>
      <c r="D1857" s="80"/>
      <c r="E1857" s="81"/>
      <c r="F1857" s="12" t="s">
        <v>258</v>
      </c>
      <c r="G1857" s="13" t="s">
        <v>258</v>
      </c>
      <c r="H1857" s="26" t="str">
        <f>IFERROR(VLOOKUP(C1853,'[1]piano 22-24'!$D$5:$F$142,3,FALSE),"")</f>
        <v/>
      </c>
      <c r="I1857" s="27" t="s">
        <v>253</v>
      </c>
    </row>
    <row r="1858" spans="2:9" ht="28.8" x14ac:dyDescent="0.3">
      <c r="B1858" s="14" t="s">
        <v>9</v>
      </c>
      <c r="C1858" s="15" t="s">
        <v>10</v>
      </c>
      <c r="D1858" s="16" t="s">
        <v>11</v>
      </c>
      <c r="E1858" s="17" t="s">
        <v>12</v>
      </c>
      <c r="F1858" s="54"/>
      <c r="G1858" s="55"/>
      <c r="I1858" s="24" t="s">
        <v>254</v>
      </c>
    </row>
    <row r="1859" spans="2:9" x14ac:dyDescent="0.3">
      <c r="B1859" s="18" t="s">
        <v>13</v>
      </c>
      <c r="C1859" s="19">
        <v>44927</v>
      </c>
      <c r="D1859" s="56" t="s">
        <v>14</v>
      </c>
      <c r="E1859" s="58"/>
      <c r="F1859" s="60" t="s">
        <v>15</v>
      </c>
      <c r="G1859" s="61"/>
      <c r="I1859" s="24" t="s">
        <v>254</v>
      </c>
    </row>
    <row r="1860" spans="2:9" ht="15" thickBot="1" x14ac:dyDescent="0.35">
      <c r="B1860" s="20" t="s">
        <v>16</v>
      </c>
      <c r="C1860" s="21">
        <v>45657</v>
      </c>
      <c r="D1860" s="57"/>
      <c r="E1860" s="59"/>
      <c r="F1860" s="62"/>
      <c r="G1860" s="63"/>
      <c r="I1860" s="24" t="s">
        <v>254</v>
      </c>
    </row>
    <row r="1861" spans="2:9" x14ac:dyDescent="0.3">
      <c r="I1861" s="22"/>
    </row>
    <row r="1862" spans="2:9" x14ac:dyDescent="0.3">
      <c r="I1862" s="22"/>
    </row>
    <row r="1863" spans="2:9" x14ac:dyDescent="0.3">
      <c r="I1863" s="22"/>
    </row>
    <row r="1864" spans="2:9" ht="15" thickBot="1" x14ac:dyDescent="0.35">
      <c r="I1864" s="22"/>
    </row>
    <row r="1865" spans="2:9" ht="42" thickBot="1" x14ac:dyDescent="0.35">
      <c r="B1865" s="2" t="s">
        <v>2</v>
      </c>
      <c r="C1865" s="3" t="s">
        <v>182</v>
      </c>
      <c r="D1865" s="64" t="s">
        <v>550</v>
      </c>
      <c r="E1865" s="65"/>
      <c r="F1865" s="65"/>
      <c r="G1865" s="66"/>
      <c r="H1865" s="23" t="s">
        <v>250</v>
      </c>
      <c r="I1865" s="24" t="s">
        <v>251</v>
      </c>
    </row>
    <row r="1866" spans="2:9" ht="15" thickBot="1" x14ac:dyDescent="0.35">
      <c r="B1866" s="4" t="s">
        <v>3</v>
      </c>
      <c r="C1866" s="3" t="s">
        <v>194</v>
      </c>
      <c r="D1866" s="67"/>
      <c r="E1866" s="68"/>
      <c r="F1866" s="68"/>
      <c r="G1866" s="69"/>
      <c r="I1866" s="24" t="s">
        <v>251</v>
      </c>
    </row>
    <row r="1867" spans="2:9" ht="24.6" thickBot="1" x14ac:dyDescent="0.35">
      <c r="B1867" s="5" t="s">
        <v>5</v>
      </c>
      <c r="C1867" s="70" t="s">
        <v>6</v>
      </c>
      <c r="D1867" s="71"/>
      <c r="E1867" s="72"/>
      <c r="F1867" s="6" t="s">
        <v>7</v>
      </c>
      <c r="G1867" s="7" t="s">
        <v>8</v>
      </c>
      <c r="I1867" s="25" t="s">
        <v>252</v>
      </c>
    </row>
    <row r="1868" spans="2:9" ht="41.4" thickBot="1" x14ac:dyDescent="0.35">
      <c r="B1868" s="2" t="s">
        <v>255</v>
      </c>
      <c r="C1868" s="73" t="s">
        <v>258</v>
      </c>
      <c r="D1868" s="74"/>
      <c r="E1868" s="75"/>
      <c r="F1868" s="8" t="s">
        <v>258</v>
      </c>
      <c r="G1868" s="9" t="s">
        <v>258</v>
      </c>
      <c r="H1868" s="26" t="str">
        <f>IFERROR(VLOOKUP(C1866,'[1]piano 20-22'!$D$5:$F$142,3,FALSE),"")</f>
        <v/>
      </c>
      <c r="I1868" s="27" t="s">
        <v>253</v>
      </c>
    </row>
    <row r="1869" spans="2:9" ht="40.799999999999997" x14ac:dyDescent="0.3">
      <c r="B1869" s="10" t="s">
        <v>259</v>
      </c>
      <c r="C1869" s="76" t="s">
        <v>258</v>
      </c>
      <c r="D1869" s="77"/>
      <c r="E1869" s="78"/>
      <c r="F1869" s="8" t="s">
        <v>258</v>
      </c>
      <c r="G1869" s="9" t="s">
        <v>258</v>
      </c>
      <c r="H1869" s="26" t="str">
        <f>IFERROR(VLOOKUP(C1866,'[1]piano 21-23'!$D$5:$F$142,3,FALSE),"")</f>
        <v/>
      </c>
      <c r="I1869" s="27" t="s">
        <v>253</v>
      </c>
    </row>
    <row r="1870" spans="2:9" ht="41.4" thickBot="1" x14ac:dyDescent="0.35">
      <c r="B1870" s="11" t="s">
        <v>262</v>
      </c>
      <c r="C1870" s="79" t="s">
        <v>258</v>
      </c>
      <c r="D1870" s="80"/>
      <c r="E1870" s="81"/>
      <c r="F1870" s="12" t="s">
        <v>258</v>
      </c>
      <c r="G1870" s="13" t="s">
        <v>258</v>
      </c>
      <c r="H1870" s="26" t="str">
        <f>IFERROR(VLOOKUP(C1866,'[1]piano 22-24'!$D$5:$F$142,3,FALSE),"")</f>
        <v/>
      </c>
      <c r="I1870" s="27" t="s">
        <v>253</v>
      </c>
    </row>
    <row r="1871" spans="2:9" ht="28.8" x14ac:dyDescent="0.3">
      <c r="B1871" s="14" t="s">
        <v>9</v>
      </c>
      <c r="C1871" s="15" t="s">
        <v>10</v>
      </c>
      <c r="D1871" s="16" t="s">
        <v>11</v>
      </c>
      <c r="E1871" s="17" t="s">
        <v>12</v>
      </c>
      <c r="F1871" s="54"/>
      <c r="G1871" s="55"/>
      <c r="I1871" s="24" t="s">
        <v>254</v>
      </c>
    </row>
    <row r="1872" spans="2:9" x14ac:dyDescent="0.3">
      <c r="B1872" s="18" t="s">
        <v>13</v>
      </c>
      <c r="C1872" s="19">
        <v>44927</v>
      </c>
      <c r="D1872" s="56" t="s">
        <v>14</v>
      </c>
      <c r="E1872" s="58"/>
      <c r="F1872" s="60" t="s">
        <v>15</v>
      </c>
      <c r="G1872" s="61"/>
      <c r="I1872" s="24" t="s">
        <v>254</v>
      </c>
    </row>
    <row r="1873" spans="2:9" ht="15" thickBot="1" x14ac:dyDescent="0.35">
      <c r="B1873" s="20" t="s">
        <v>16</v>
      </c>
      <c r="C1873" s="21">
        <v>45657</v>
      </c>
      <c r="D1873" s="57"/>
      <c r="E1873" s="59"/>
      <c r="F1873" s="62"/>
      <c r="G1873" s="63"/>
      <c r="I1873" s="24" t="s">
        <v>254</v>
      </c>
    </row>
    <row r="1874" spans="2:9" x14ac:dyDescent="0.3">
      <c r="I1874" s="22"/>
    </row>
    <row r="1875" spans="2:9" x14ac:dyDescent="0.3">
      <c r="I1875" s="22"/>
    </row>
    <row r="1876" spans="2:9" x14ac:dyDescent="0.3">
      <c r="I1876" s="22"/>
    </row>
    <row r="1877" spans="2:9" ht="15" thickBot="1" x14ac:dyDescent="0.35">
      <c r="I1877" s="22"/>
    </row>
    <row r="1878" spans="2:9" ht="42" thickBot="1" x14ac:dyDescent="0.35">
      <c r="B1878" s="2" t="s">
        <v>2</v>
      </c>
      <c r="C1878" s="3" t="s">
        <v>182</v>
      </c>
      <c r="D1878" s="64" t="s">
        <v>550</v>
      </c>
      <c r="E1878" s="65"/>
      <c r="F1878" s="65"/>
      <c r="G1878" s="66"/>
      <c r="H1878" s="23" t="s">
        <v>250</v>
      </c>
      <c r="I1878" s="24" t="s">
        <v>251</v>
      </c>
    </row>
    <row r="1879" spans="2:9" ht="15" thickBot="1" x14ac:dyDescent="0.35">
      <c r="B1879" s="4" t="s">
        <v>3</v>
      </c>
      <c r="C1879" s="3" t="s">
        <v>195</v>
      </c>
      <c r="D1879" s="67"/>
      <c r="E1879" s="68"/>
      <c r="F1879" s="68"/>
      <c r="G1879" s="69"/>
      <c r="I1879" s="24" t="s">
        <v>251</v>
      </c>
    </row>
    <row r="1880" spans="2:9" ht="24.6" thickBot="1" x14ac:dyDescent="0.35">
      <c r="B1880" s="5" t="s">
        <v>5</v>
      </c>
      <c r="C1880" s="70" t="s">
        <v>6</v>
      </c>
      <c r="D1880" s="71"/>
      <c r="E1880" s="72"/>
      <c r="F1880" s="6" t="s">
        <v>7</v>
      </c>
      <c r="G1880" s="7" t="s">
        <v>8</v>
      </c>
      <c r="I1880" s="25" t="s">
        <v>252</v>
      </c>
    </row>
    <row r="1881" spans="2:9" ht="41.4" thickBot="1" x14ac:dyDescent="0.35">
      <c r="B1881" s="2" t="s">
        <v>255</v>
      </c>
      <c r="C1881" s="73" t="s">
        <v>258</v>
      </c>
      <c r="D1881" s="74"/>
      <c r="E1881" s="75"/>
      <c r="F1881" s="8" t="s">
        <v>258</v>
      </c>
      <c r="G1881" s="9" t="s">
        <v>258</v>
      </c>
      <c r="H1881" s="26" t="str">
        <f>IFERROR(VLOOKUP(C1879,'[1]piano 20-22'!$D$5:$F$142,3,FALSE),"")</f>
        <v/>
      </c>
      <c r="I1881" s="27" t="s">
        <v>253</v>
      </c>
    </row>
    <row r="1882" spans="2:9" ht="40.799999999999997" x14ac:dyDescent="0.3">
      <c r="B1882" s="10" t="s">
        <v>259</v>
      </c>
      <c r="C1882" s="76" t="s">
        <v>258</v>
      </c>
      <c r="D1882" s="77"/>
      <c r="E1882" s="78"/>
      <c r="F1882" s="8" t="s">
        <v>258</v>
      </c>
      <c r="G1882" s="9" t="s">
        <v>258</v>
      </c>
      <c r="H1882" s="26" t="str">
        <f>IFERROR(VLOOKUP(C1879,'[1]piano 21-23'!$D$5:$F$142,3,FALSE),"")</f>
        <v/>
      </c>
      <c r="I1882" s="27" t="s">
        <v>253</v>
      </c>
    </row>
    <row r="1883" spans="2:9" ht="41.4" thickBot="1" x14ac:dyDescent="0.35">
      <c r="B1883" s="11" t="s">
        <v>262</v>
      </c>
      <c r="C1883" s="79" t="s">
        <v>258</v>
      </c>
      <c r="D1883" s="80"/>
      <c r="E1883" s="81"/>
      <c r="F1883" s="12" t="s">
        <v>258</v>
      </c>
      <c r="G1883" s="13" t="s">
        <v>258</v>
      </c>
      <c r="H1883" s="26" t="str">
        <f>IFERROR(VLOOKUP(C1879,'[1]piano 22-24'!$D$5:$F$142,3,FALSE),"")</f>
        <v/>
      </c>
      <c r="I1883" s="27" t="s">
        <v>253</v>
      </c>
    </row>
    <row r="1884" spans="2:9" ht="28.8" x14ac:dyDescent="0.3">
      <c r="B1884" s="14" t="s">
        <v>9</v>
      </c>
      <c r="C1884" s="15" t="s">
        <v>10</v>
      </c>
      <c r="D1884" s="16" t="s">
        <v>11</v>
      </c>
      <c r="E1884" s="17" t="s">
        <v>12</v>
      </c>
      <c r="F1884" s="54"/>
      <c r="G1884" s="55"/>
      <c r="I1884" s="24" t="s">
        <v>254</v>
      </c>
    </row>
    <row r="1885" spans="2:9" x14ac:dyDescent="0.3">
      <c r="B1885" s="18" t="s">
        <v>13</v>
      </c>
      <c r="C1885" s="19">
        <v>44927</v>
      </c>
      <c r="D1885" s="56" t="s">
        <v>14</v>
      </c>
      <c r="E1885" s="58"/>
      <c r="F1885" s="60" t="s">
        <v>15</v>
      </c>
      <c r="G1885" s="61"/>
      <c r="I1885" s="24" t="s">
        <v>254</v>
      </c>
    </row>
    <row r="1886" spans="2:9" ht="15" thickBot="1" x14ac:dyDescent="0.35">
      <c r="B1886" s="20" t="s">
        <v>16</v>
      </c>
      <c r="C1886" s="21">
        <v>45657</v>
      </c>
      <c r="D1886" s="57"/>
      <c r="E1886" s="59"/>
      <c r="F1886" s="62"/>
      <c r="G1886" s="63"/>
      <c r="I1886" s="24" t="s">
        <v>254</v>
      </c>
    </row>
    <row r="1887" spans="2:9" x14ac:dyDescent="0.3">
      <c r="I1887" s="22"/>
    </row>
    <row r="1888" spans="2:9" x14ac:dyDescent="0.3">
      <c r="I1888" s="22"/>
    </row>
    <row r="1889" spans="2:9" x14ac:dyDescent="0.3">
      <c r="I1889" s="22"/>
    </row>
    <row r="1890" spans="2:9" ht="15" thickBot="1" x14ac:dyDescent="0.35">
      <c r="I1890" s="22"/>
    </row>
    <row r="1891" spans="2:9" ht="42" thickBot="1" x14ac:dyDescent="0.35">
      <c r="B1891" s="2" t="s">
        <v>2</v>
      </c>
      <c r="C1891" s="3" t="s">
        <v>196</v>
      </c>
      <c r="D1891" s="64" t="s">
        <v>197</v>
      </c>
      <c r="E1891" s="65"/>
      <c r="F1891" s="65"/>
      <c r="G1891" s="66"/>
      <c r="H1891" s="23" t="s">
        <v>250</v>
      </c>
      <c r="I1891" s="24" t="s">
        <v>251</v>
      </c>
    </row>
    <row r="1892" spans="2:9" ht="15" thickBot="1" x14ac:dyDescent="0.35">
      <c r="B1892" s="4" t="s">
        <v>3</v>
      </c>
      <c r="C1892" s="3" t="s">
        <v>198</v>
      </c>
      <c r="D1892" s="67"/>
      <c r="E1892" s="68"/>
      <c r="F1892" s="68"/>
      <c r="G1892" s="69"/>
      <c r="I1892" s="24" t="s">
        <v>251</v>
      </c>
    </row>
    <row r="1893" spans="2:9" ht="24.6" thickBot="1" x14ac:dyDescent="0.35">
      <c r="B1893" s="5" t="s">
        <v>5</v>
      </c>
      <c r="C1893" s="70" t="s">
        <v>6</v>
      </c>
      <c r="D1893" s="71"/>
      <c r="E1893" s="72"/>
      <c r="F1893" s="6" t="s">
        <v>7</v>
      </c>
      <c r="G1893" s="7" t="s">
        <v>8</v>
      </c>
      <c r="I1893" s="25" t="s">
        <v>252</v>
      </c>
    </row>
    <row r="1894" spans="2:9" ht="41.4" thickBot="1" x14ac:dyDescent="0.35">
      <c r="B1894" s="2" t="s">
        <v>255</v>
      </c>
      <c r="C1894" s="73" t="s">
        <v>258</v>
      </c>
      <c r="D1894" s="74"/>
      <c r="E1894" s="75"/>
      <c r="F1894" s="8" t="s">
        <v>258</v>
      </c>
      <c r="G1894" s="9" t="s">
        <v>258</v>
      </c>
      <c r="H1894" s="26" t="str">
        <f>IFERROR(VLOOKUP(C1892,'[1]piano 20-22'!$D$5:$F$142,3,FALSE),"")</f>
        <v/>
      </c>
      <c r="I1894" s="27" t="s">
        <v>253</v>
      </c>
    </row>
    <row r="1895" spans="2:9" ht="40.799999999999997" x14ac:dyDescent="0.3">
      <c r="B1895" s="10" t="s">
        <v>259</v>
      </c>
      <c r="C1895" s="76" t="s">
        <v>504</v>
      </c>
      <c r="D1895" s="77"/>
      <c r="E1895" s="78"/>
      <c r="F1895" s="8" t="s">
        <v>335</v>
      </c>
      <c r="G1895" s="9" t="s">
        <v>258</v>
      </c>
      <c r="H1895" s="26" t="str">
        <f>IFERROR(VLOOKUP(C1892,'[1]piano 21-23'!$D$5:$F$142,3,FALSE),"")</f>
        <v xml:space="preserve">Da gennaio 2021 (in corso) </v>
      </c>
      <c r="I1895" s="27" t="s">
        <v>253</v>
      </c>
    </row>
    <row r="1896" spans="2:9" ht="41.4" thickBot="1" x14ac:dyDescent="0.35">
      <c r="B1896" s="11" t="s">
        <v>262</v>
      </c>
      <c r="C1896" s="79" t="s">
        <v>258</v>
      </c>
      <c r="D1896" s="80"/>
      <c r="E1896" s="81"/>
      <c r="F1896" s="12" t="s">
        <v>258</v>
      </c>
      <c r="G1896" s="13" t="s">
        <v>258</v>
      </c>
      <c r="H1896" s="26" t="str">
        <f>IFERROR(VLOOKUP(C1892,'[1]piano 22-24'!$D$5:$F$142,3,FALSE),"")</f>
        <v/>
      </c>
      <c r="I1896" s="27" t="s">
        <v>253</v>
      </c>
    </row>
    <row r="1897" spans="2:9" ht="28.8" x14ac:dyDescent="0.3">
      <c r="B1897" s="14" t="s">
        <v>9</v>
      </c>
      <c r="C1897" s="15" t="s">
        <v>10</v>
      </c>
      <c r="D1897" s="16" t="s">
        <v>11</v>
      </c>
      <c r="E1897" s="17" t="s">
        <v>12</v>
      </c>
      <c r="F1897" s="54"/>
      <c r="G1897" s="55"/>
      <c r="I1897" s="24" t="s">
        <v>254</v>
      </c>
    </row>
    <row r="1898" spans="2:9" x14ac:dyDescent="0.3">
      <c r="B1898" s="18" t="s">
        <v>13</v>
      </c>
      <c r="C1898" s="19">
        <v>44927</v>
      </c>
      <c r="D1898" s="56" t="s">
        <v>14</v>
      </c>
      <c r="E1898" s="58"/>
      <c r="F1898" s="60" t="s">
        <v>15</v>
      </c>
      <c r="G1898" s="61"/>
      <c r="I1898" s="24" t="s">
        <v>254</v>
      </c>
    </row>
    <row r="1899" spans="2:9" ht="15" thickBot="1" x14ac:dyDescent="0.35">
      <c r="B1899" s="20" t="s">
        <v>16</v>
      </c>
      <c r="C1899" s="21">
        <v>45657</v>
      </c>
      <c r="D1899" s="57"/>
      <c r="E1899" s="59"/>
      <c r="F1899" s="62"/>
      <c r="G1899" s="63"/>
      <c r="I1899" s="24" t="s">
        <v>254</v>
      </c>
    </row>
    <row r="1900" spans="2:9" x14ac:dyDescent="0.3">
      <c r="I1900" s="22"/>
    </row>
    <row r="1901" spans="2:9" x14ac:dyDescent="0.3">
      <c r="I1901" s="22"/>
    </row>
    <row r="1902" spans="2:9" x14ac:dyDescent="0.3">
      <c r="I1902" s="22"/>
    </row>
    <row r="1903" spans="2:9" ht="15" thickBot="1" x14ac:dyDescent="0.35">
      <c r="I1903" s="22"/>
    </row>
    <row r="1904" spans="2:9" ht="42" thickBot="1" x14ac:dyDescent="0.35">
      <c r="B1904" s="2" t="s">
        <v>2</v>
      </c>
      <c r="C1904" s="3" t="s">
        <v>196</v>
      </c>
      <c r="D1904" s="64" t="s">
        <v>197</v>
      </c>
      <c r="E1904" s="65"/>
      <c r="F1904" s="65"/>
      <c r="G1904" s="66"/>
      <c r="H1904" s="23" t="s">
        <v>250</v>
      </c>
      <c r="I1904" s="24" t="s">
        <v>251</v>
      </c>
    </row>
    <row r="1905" spans="2:9" ht="15" thickBot="1" x14ac:dyDescent="0.35">
      <c r="B1905" s="4" t="s">
        <v>3</v>
      </c>
      <c r="C1905" s="3" t="s">
        <v>199</v>
      </c>
      <c r="D1905" s="67"/>
      <c r="E1905" s="68"/>
      <c r="F1905" s="68"/>
      <c r="G1905" s="69"/>
      <c r="I1905" s="24" t="s">
        <v>251</v>
      </c>
    </row>
    <row r="1906" spans="2:9" ht="24.6" thickBot="1" x14ac:dyDescent="0.35">
      <c r="B1906" s="5" t="s">
        <v>5</v>
      </c>
      <c r="C1906" s="70" t="s">
        <v>6</v>
      </c>
      <c r="D1906" s="71"/>
      <c r="E1906" s="72"/>
      <c r="F1906" s="6" t="s">
        <v>7</v>
      </c>
      <c r="G1906" s="7" t="s">
        <v>8</v>
      </c>
      <c r="I1906" s="25" t="s">
        <v>252</v>
      </c>
    </row>
    <row r="1907" spans="2:9" ht="41.4" thickBot="1" x14ac:dyDescent="0.35">
      <c r="B1907" s="2" t="s">
        <v>255</v>
      </c>
      <c r="C1907" s="73" t="s">
        <v>258</v>
      </c>
      <c r="D1907" s="74"/>
      <c r="E1907" s="75"/>
      <c r="F1907" s="8" t="s">
        <v>258</v>
      </c>
      <c r="G1907" s="9" t="s">
        <v>258</v>
      </c>
      <c r="H1907" s="26" t="str">
        <f>IFERROR(VLOOKUP(C1905,'[1]piano 20-22'!$D$5:$F$142,3,FALSE),"")</f>
        <v/>
      </c>
      <c r="I1907" s="27" t="s">
        <v>253</v>
      </c>
    </row>
    <row r="1908" spans="2:9" ht="40.799999999999997" x14ac:dyDescent="0.3">
      <c r="B1908" s="10" t="s">
        <v>259</v>
      </c>
      <c r="C1908" s="76" t="s">
        <v>505</v>
      </c>
      <c r="D1908" s="77"/>
      <c r="E1908" s="78"/>
      <c r="F1908" s="8" t="s">
        <v>364</v>
      </c>
      <c r="G1908" s="9" t="s">
        <v>258</v>
      </c>
      <c r="H1908" s="26" t="str">
        <f>IFERROR(VLOOKUP(C1905,'[1]piano 21-23'!$D$5:$F$142,3,FALSE),"")</f>
        <v xml:space="preserve">Da settembre 2021 (in corso) </v>
      </c>
      <c r="I1908" s="27" t="s">
        <v>253</v>
      </c>
    </row>
    <row r="1909" spans="2:9" ht="41.4" thickBot="1" x14ac:dyDescent="0.35">
      <c r="B1909" s="11" t="s">
        <v>262</v>
      </c>
      <c r="C1909" s="79" t="s">
        <v>258</v>
      </c>
      <c r="D1909" s="80"/>
      <c r="E1909" s="81"/>
      <c r="F1909" s="12" t="s">
        <v>258</v>
      </c>
      <c r="G1909" s="13" t="s">
        <v>258</v>
      </c>
      <c r="H1909" s="26" t="str">
        <f>IFERROR(VLOOKUP(C1905,'[1]piano 22-24'!$D$5:$F$142,3,FALSE),"")</f>
        <v/>
      </c>
      <c r="I1909" s="27" t="s">
        <v>253</v>
      </c>
    </row>
    <row r="1910" spans="2:9" ht="28.8" x14ac:dyDescent="0.3">
      <c r="B1910" s="14" t="s">
        <v>9</v>
      </c>
      <c r="C1910" s="15" t="s">
        <v>10</v>
      </c>
      <c r="D1910" s="16" t="s">
        <v>11</v>
      </c>
      <c r="E1910" s="17" t="s">
        <v>12</v>
      </c>
      <c r="F1910" s="54"/>
      <c r="G1910" s="55"/>
      <c r="I1910" s="24" t="s">
        <v>254</v>
      </c>
    </row>
    <row r="1911" spans="2:9" x14ac:dyDescent="0.3">
      <c r="B1911" s="18" t="s">
        <v>13</v>
      </c>
      <c r="C1911" s="19">
        <v>44927</v>
      </c>
      <c r="D1911" s="56" t="s">
        <v>14</v>
      </c>
      <c r="E1911" s="58"/>
      <c r="F1911" s="60" t="s">
        <v>15</v>
      </c>
      <c r="G1911" s="61"/>
      <c r="I1911" s="24" t="s">
        <v>254</v>
      </c>
    </row>
    <row r="1912" spans="2:9" ht="15" thickBot="1" x14ac:dyDescent="0.35">
      <c r="B1912" s="20" t="s">
        <v>16</v>
      </c>
      <c r="C1912" s="21">
        <v>45657</v>
      </c>
      <c r="D1912" s="57"/>
      <c r="E1912" s="59"/>
      <c r="F1912" s="62"/>
      <c r="G1912" s="63"/>
      <c r="I1912" s="24" t="s">
        <v>254</v>
      </c>
    </row>
    <row r="1913" spans="2:9" x14ac:dyDescent="0.3">
      <c r="I1913" s="22"/>
    </row>
    <row r="1914" spans="2:9" x14ac:dyDescent="0.3">
      <c r="I1914" s="22"/>
    </row>
    <row r="1915" spans="2:9" x14ac:dyDescent="0.3">
      <c r="I1915" s="22"/>
    </row>
    <row r="1916" spans="2:9" ht="15" thickBot="1" x14ac:dyDescent="0.35">
      <c r="I1916" s="22"/>
    </row>
    <row r="1917" spans="2:9" ht="42" thickBot="1" x14ac:dyDescent="0.35">
      <c r="B1917" s="2" t="s">
        <v>2</v>
      </c>
      <c r="C1917" s="3" t="s">
        <v>196</v>
      </c>
      <c r="D1917" s="64" t="s">
        <v>197</v>
      </c>
      <c r="E1917" s="65"/>
      <c r="F1917" s="65"/>
      <c r="G1917" s="66"/>
      <c r="H1917" s="23" t="s">
        <v>250</v>
      </c>
      <c r="I1917" s="24" t="s">
        <v>251</v>
      </c>
    </row>
    <row r="1918" spans="2:9" ht="15" thickBot="1" x14ac:dyDescent="0.35">
      <c r="B1918" s="4" t="s">
        <v>3</v>
      </c>
      <c r="C1918" s="3" t="s">
        <v>200</v>
      </c>
      <c r="D1918" s="67"/>
      <c r="E1918" s="68"/>
      <c r="F1918" s="68"/>
      <c r="G1918" s="69"/>
      <c r="I1918" s="24" t="s">
        <v>251</v>
      </c>
    </row>
    <row r="1919" spans="2:9" ht="24.6" thickBot="1" x14ac:dyDescent="0.35">
      <c r="B1919" s="5" t="s">
        <v>5</v>
      </c>
      <c r="C1919" s="70" t="s">
        <v>6</v>
      </c>
      <c r="D1919" s="71"/>
      <c r="E1919" s="72"/>
      <c r="F1919" s="6" t="s">
        <v>7</v>
      </c>
      <c r="G1919" s="7" t="s">
        <v>8</v>
      </c>
      <c r="I1919" s="25" t="s">
        <v>252</v>
      </c>
    </row>
    <row r="1920" spans="2:9" ht="41.4" thickBot="1" x14ac:dyDescent="0.35">
      <c r="B1920" s="2" t="s">
        <v>255</v>
      </c>
      <c r="C1920" s="73" t="s">
        <v>258</v>
      </c>
      <c r="D1920" s="74"/>
      <c r="E1920" s="75"/>
      <c r="F1920" s="8" t="s">
        <v>258</v>
      </c>
      <c r="G1920" s="9" t="s">
        <v>258</v>
      </c>
      <c r="H1920" s="26" t="str">
        <f>IFERROR(VLOOKUP(C1918,'[1]piano 20-22'!$D$5:$F$142,3,FALSE),"")</f>
        <v/>
      </c>
      <c r="I1920" s="27" t="s">
        <v>253</v>
      </c>
    </row>
    <row r="1921" spans="2:9" ht="40.799999999999997" x14ac:dyDescent="0.3">
      <c r="B1921" s="10" t="s">
        <v>259</v>
      </c>
      <c r="C1921" s="76" t="s">
        <v>506</v>
      </c>
      <c r="D1921" s="77"/>
      <c r="E1921" s="78"/>
      <c r="F1921" s="8" t="s">
        <v>507</v>
      </c>
      <c r="G1921" s="9" t="s">
        <v>258</v>
      </c>
      <c r="H1921" s="26" t="str">
        <f>IFERROR(VLOOKUP(C1918,'[1]piano 21-23'!$D$5:$F$142,3,FALSE),"")</f>
        <v xml:space="preserve">Da aprile 2022 </v>
      </c>
      <c r="I1921" s="27" t="s">
        <v>253</v>
      </c>
    </row>
    <row r="1922" spans="2:9" ht="41.4" thickBot="1" x14ac:dyDescent="0.35">
      <c r="B1922" s="11" t="s">
        <v>262</v>
      </c>
      <c r="C1922" s="79" t="s">
        <v>258</v>
      </c>
      <c r="D1922" s="80"/>
      <c r="E1922" s="81"/>
      <c r="F1922" s="12" t="s">
        <v>258</v>
      </c>
      <c r="G1922" s="13" t="s">
        <v>258</v>
      </c>
      <c r="H1922" s="26" t="str">
        <f>IFERROR(VLOOKUP(C1918,'[1]piano 22-24'!$D$5:$F$142,3,FALSE),"")</f>
        <v/>
      </c>
      <c r="I1922" s="27" t="s">
        <v>253</v>
      </c>
    </row>
    <row r="1923" spans="2:9" ht="28.8" x14ac:dyDescent="0.3">
      <c r="B1923" s="14" t="s">
        <v>9</v>
      </c>
      <c r="C1923" s="15" t="s">
        <v>10</v>
      </c>
      <c r="D1923" s="16" t="s">
        <v>11</v>
      </c>
      <c r="E1923" s="17" t="s">
        <v>12</v>
      </c>
      <c r="F1923" s="54"/>
      <c r="G1923" s="55"/>
      <c r="I1923" s="24" t="s">
        <v>254</v>
      </c>
    </row>
    <row r="1924" spans="2:9" x14ac:dyDescent="0.3">
      <c r="B1924" s="18" t="s">
        <v>13</v>
      </c>
      <c r="C1924" s="19">
        <v>44927</v>
      </c>
      <c r="D1924" s="56" t="s">
        <v>14</v>
      </c>
      <c r="E1924" s="58"/>
      <c r="F1924" s="60" t="s">
        <v>15</v>
      </c>
      <c r="G1924" s="61"/>
      <c r="I1924" s="24" t="s">
        <v>254</v>
      </c>
    </row>
    <row r="1925" spans="2:9" ht="15" thickBot="1" x14ac:dyDescent="0.35">
      <c r="B1925" s="20" t="s">
        <v>16</v>
      </c>
      <c r="C1925" s="21">
        <v>45657</v>
      </c>
      <c r="D1925" s="57"/>
      <c r="E1925" s="59"/>
      <c r="F1925" s="62"/>
      <c r="G1925" s="63"/>
      <c r="I1925" s="24" t="s">
        <v>254</v>
      </c>
    </row>
    <row r="1926" spans="2:9" x14ac:dyDescent="0.3">
      <c r="I1926" s="22"/>
    </row>
    <row r="1927" spans="2:9" x14ac:dyDescent="0.3">
      <c r="I1927" s="22"/>
    </row>
    <row r="1928" spans="2:9" x14ac:dyDescent="0.3">
      <c r="I1928" s="22"/>
    </row>
    <row r="1929" spans="2:9" ht="15" thickBot="1" x14ac:dyDescent="0.35">
      <c r="I1929" s="22"/>
    </row>
    <row r="1930" spans="2:9" ht="42" thickBot="1" x14ac:dyDescent="0.35">
      <c r="B1930" s="2" t="s">
        <v>2</v>
      </c>
      <c r="C1930" s="3" t="s">
        <v>196</v>
      </c>
      <c r="D1930" s="64" t="s">
        <v>197</v>
      </c>
      <c r="E1930" s="65"/>
      <c r="F1930" s="65"/>
      <c r="G1930" s="66"/>
      <c r="H1930" s="23" t="s">
        <v>250</v>
      </c>
      <c r="I1930" s="24" t="s">
        <v>251</v>
      </c>
    </row>
    <row r="1931" spans="2:9" ht="15" thickBot="1" x14ac:dyDescent="0.35">
      <c r="B1931" s="4" t="s">
        <v>3</v>
      </c>
      <c r="C1931" s="3" t="s">
        <v>201</v>
      </c>
      <c r="D1931" s="67"/>
      <c r="E1931" s="68"/>
      <c r="F1931" s="68"/>
      <c r="G1931" s="69"/>
      <c r="I1931" s="24" t="s">
        <v>251</v>
      </c>
    </row>
    <row r="1932" spans="2:9" ht="24.6" thickBot="1" x14ac:dyDescent="0.35">
      <c r="B1932" s="5" t="s">
        <v>5</v>
      </c>
      <c r="C1932" s="70" t="s">
        <v>6</v>
      </c>
      <c r="D1932" s="71"/>
      <c r="E1932" s="72"/>
      <c r="F1932" s="6" t="s">
        <v>7</v>
      </c>
      <c r="G1932" s="7" t="s">
        <v>8</v>
      </c>
      <c r="I1932" s="25" t="s">
        <v>252</v>
      </c>
    </row>
    <row r="1933" spans="2:9" ht="41.4" thickBot="1" x14ac:dyDescent="0.35">
      <c r="B1933" s="2" t="s">
        <v>255</v>
      </c>
      <c r="C1933" s="73" t="s">
        <v>258</v>
      </c>
      <c r="D1933" s="74"/>
      <c r="E1933" s="75"/>
      <c r="F1933" s="8" t="s">
        <v>258</v>
      </c>
      <c r="G1933" s="9" t="s">
        <v>258</v>
      </c>
      <c r="H1933" s="26" t="str">
        <f>IFERROR(VLOOKUP(C1931,'[1]piano 20-22'!$D$5:$F$142,3,FALSE),"")</f>
        <v/>
      </c>
      <c r="I1933" s="27" t="s">
        <v>253</v>
      </c>
    </row>
    <row r="1934" spans="2:9" ht="40.799999999999997" x14ac:dyDescent="0.3">
      <c r="B1934" s="10" t="s">
        <v>259</v>
      </c>
      <c r="C1934" s="76" t="s">
        <v>508</v>
      </c>
      <c r="D1934" s="77"/>
      <c r="E1934" s="78"/>
      <c r="F1934" s="8" t="s">
        <v>507</v>
      </c>
      <c r="G1934" s="9" t="s">
        <v>258</v>
      </c>
      <c r="H1934" s="26" t="str">
        <f>IFERROR(VLOOKUP(C1931,'[1]piano 21-23'!$D$5:$F$142,3,FALSE),"")</f>
        <v xml:space="preserve">Da aprile 2022 </v>
      </c>
      <c r="I1934" s="27" t="s">
        <v>253</v>
      </c>
    </row>
    <row r="1935" spans="2:9" ht="41.4" thickBot="1" x14ac:dyDescent="0.35">
      <c r="B1935" s="11" t="s">
        <v>262</v>
      </c>
      <c r="C1935" s="79" t="s">
        <v>258</v>
      </c>
      <c r="D1935" s="80"/>
      <c r="E1935" s="81"/>
      <c r="F1935" s="12" t="s">
        <v>258</v>
      </c>
      <c r="G1935" s="13" t="s">
        <v>258</v>
      </c>
      <c r="H1935" s="26" t="str">
        <f>IFERROR(VLOOKUP(C1931,'[1]piano 22-24'!$D$5:$F$142,3,FALSE),"")</f>
        <v/>
      </c>
      <c r="I1935" s="27" t="s">
        <v>253</v>
      </c>
    </row>
    <row r="1936" spans="2:9" ht="28.8" x14ac:dyDescent="0.3">
      <c r="B1936" s="14" t="s">
        <v>9</v>
      </c>
      <c r="C1936" s="15" t="s">
        <v>10</v>
      </c>
      <c r="D1936" s="16" t="s">
        <v>11</v>
      </c>
      <c r="E1936" s="17" t="s">
        <v>12</v>
      </c>
      <c r="F1936" s="54"/>
      <c r="G1936" s="55"/>
      <c r="I1936" s="24" t="s">
        <v>254</v>
      </c>
    </row>
    <row r="1937" spans="2:9" x14ac:dyDescent="0.3">
      <c r="B1937" s="18" t="s">
        <v>13</v>
      </c>
      <c r="C1937" s="19">
        <v>44927</v>
      </c>
      <c r="D1937" s="56" t="s">
        <v>14</v>
      </c>
      <c r="E1937" s="58"/>
      <c r="F1937" s="60" t="s">
        <v>15</v>
      </c>
      <c r="G1937" s="61"/>
      <c r="I1937" s="24" t="s">
        <v>254</v>
      </c>
    </row>
    <row r="1938" spans="2:9" ht="15" thickBot="1" x14ac:dyDescent="0.35">
      <c r="B1938" s="20" t="s">
        <v>16</v>
      </c>
      <c r="C1938" s="21">
        <v>45657</v>
      </c>
      <c r="D1938" s="57"/>
      <c r="E1938" s="59"/>
      <c r="F1938" s="62"/>
      <c r="G1938" s="63"/>
      <c r="I1938" s="24" t="s">
        <v>254</v>
      </c>
    </row>
    <row r="1939" spans="2:9" x14ac:dyDescent="0.3">
      <c r="I1939" s="22"/>
    </row>
    <row r="1940" spans="2:9" x14ac:dyDescent="0.3">
      <c r="I1940" s="22"/>
    </row>
    <row r="1941" spans="2:9" x14ac:dyDescent="0.3">
      <c r="I1941" s="22"/>
    </row>
    <row r="1942" spans="2:9" ht="15" thickBot="1" x14ac:dyDescent="0.35">
      <c r="I1942" s="22"/>
    </row>
    <row r="1943" spans="2:9" ht="42" thickBot="1" x14ac:dyDescent="0.35">
      <c r="B1943" s="2" t="s">
        <v>2</v>
      </c>
      <c r="C1943" s="3" t="s">
        <v>196</v>
      </c>
      <c r="D1943" s="64" t="s">
        <v>197</v>
      </c>
      <c r="E1943" s="65"/>
      <c r="F1943" s="65"/>
      <c r="G1943" s="66"/>
      <c r="H1943" s="23" t="s">
        <v>250</v>
      </c>
      <c r="I1943" s="24" t="s">
        <v>251</v>
      </c>
    </row>
    <row r="1944" spans="2:9" ht="15" thickBot="1" x14ac:dyDescent="0.35">
      <c r="B1944" s="4" t="s">
        <v>3</v>
      </c>
      <c r="C1944" s="3" t="s">
        <v>202</v>
      </c>
      <c r="D1944" s="67"/>
      <c r="E1944" s="68"/>
      <c r="F1944" s="68"/>
      <c r="G1944" s="69"/>
      <c r="I1944" s="24" t="s">
        <v>251</v>
      </c>
    </row>
    <row r="1945" spans="2:9" ht="24.6" thickBot="1" x14ac:dyDescent="0.35">
      <c r="B1945" s="5" t="s">
        <v>5</v>
      </c>
      <c r="C1945" s="70" t="s">
        <v>6</v>
      </c>
      <c r="D1945" s="71"/>
      <c r="E1945" s="72"/>
      <c r="F1945" s="6" t="s">
        <v>7</v>
      </c>
      <c r="G1945" s="7" t="s">
        <v>8</v>
      </c>
      <c r="I1945" s="25" t="s">
        <v>252</v>
      </c>
    </row>
    <row r="1946" spans="2:9" ht="41.4" thickBot="1" x14ac:dyDescent="0.35">
      <c r="B1946" s="2" t="s">
        <v>255</v>
      </c>
      <c r="C1946" s="73" t="s">
        <v>258</v>
      </c>
      <c r="D1946" s="74"/>
      <c r="E1946" s="75"/>
      <c r="F1946" s="8" t="s">
        <v>258</v>
      </c>
      <c r="G1946" s="9" t="s">
        <v>258</v>
      </c>
      <c r="H1946" s="26" t="str">
        <f>IFERROR(VLOOKUP(C1944,'[1]piano 20-22'!$D$5:$F$142,3,FALSE),"")</f>
        <v/>
      </c>
      <c r="I1946" s="27" t="s">
        <v>253</v>
      </c>
    </row>
    <row r="1947" spans="2:9" ht="40.799999999999997" x14ac:dyDescent="0.3">
      <c r="B1947" s="10" t="s">
        <v>259</v>
      </c>
      <c r="C1947" s="76" t="s">
        <v>508</v>
      </c>
      <c r="D1947" s="77"/>
      <c r="E1947" s="78"/>
      <c r="F1947" s="8" t="s">
        <v>509</v>
      </c>
      <c r="G1947" s="9" t="s">
        <v>258</v>
      </c>
      <c r="H1947" s="26" t="str">
        <f>IFERROR(VLOOKUP(C1944,'[1]piano 21-23'!$D$5:$F$142,3,FALSE),"")</f>
        <v xml:space="preserve">Da aprile 2023 </v>
      </c>
      <c r="I1947" s="27" t="s">
        <v>253</v>
      </c>
    </row>
    <row r="1948" spans="2:9" ht="41.4" thickBot="1" x14ac:dyDescent="0.35">
      <c r="B1948" s="11" t="s">
        <v>262</v>
      </c>
      <c r="C1948" s="79" t="s">
        <v>258</v>
      </c>
      <c r="D1948" s="80"/>
      <c r="E1948" s="81"/>
      <c r="F1948" s="12" t="s">
        <v>258</v>
      </c>
      <c r="G1948" s="13" t="s">
        <v>258</v>
      </c>
      <c r="H1948" s="26" t="str">
        <f>IFERROR(VLOOKUP(C1944,'[1]piano 22-24'!$D$5:$F$142,3,FALSE),"")</f>
        <v/>
      </c>
      <c r="I1948" s="27" t="s">
        <v>253</v>
      </c>
    </row>
    <row r="1949" spans="2:9" ht="28.8" x14ac:dyDescent="0.3">
      <c r="B1949" s="14" t="s">
        <v>9</v>
      </c>
      <c r="C1949" s="15" t="s">
        <v>10</v>
      </c>
      <c r="D1949" s="16" t="s">
        <v>11</v>
      </c>
      <c r="E1949" s="17" t="s">
        <v>12</v>
      </c>
      <c r="F1949" s="54"/>
      <c r="G1949" s="55"/>
      <c r="I1949" s="24" t="s">
        <v>254</v>
      </c>
    </row>
    <row r="1950" spans="2:9" x14ac:dyDescent="0.3">
      <c r="B1950" s="18" t="s">
        <v>13</v>
      </c>
      <c r="C1950" s="19">
        <v>44927</v>
      </c>
      <c r="D1950" s="56" t="s">
        <v>14</v>
      </c>
      <c r="E1950" s="58"/>
      <c r="F1950" s="60" t="s">
        <v>15</v>
      </c>
      <c r="G1950" s="61"/>
      <c r="I1950" s="24" t="s">
        <v>254</v>
      </c>
    </row>
    <row r="1951" spans="2:9" ht="15" thickBot="1" x14ac:dyDescent="0.35">
      <c r="B1951" s="20" t="s">
        <v>16</v>
      </c>
      <c r="C1951" s="21">
        <v>45657</v>
      </c>
      <c r="D1951" s="57"/>
      <c r="E1951" s="59"/>
      <c r="F1951" s="62"/>
      <c r="G1951" s="63"/>
      <c r="I1951" s="24" t="s">
        <v>254</v>
      </c>
    </row>
    <row r="1952" spans="2:9" x14ac:dyDescent="0.3">
      <c r="I1952" s="22"/>
    </row>
    <row r="1953" spans="2:9" x14ac:dyDescent="0.3">
      <c r="I1953" s="22"/>
    </row>
    <row r="1954" spans="2:9" x14ac:dyDescent="0.3">
      <c r="I1954" s="22"/>
    </row>
    <row r="1955" spans="2:9" ht="15" thickBot="1" x14ac:dyDescent="0.35">
      <c r="I1955" s="22"/>
    </row>
    <row r="1956" spans="2:9" ht="42" thickBot="1" x14ac:dyDescent="0.35">
      <c r="B1956" s="2" t="s">
        <v>2</v>
      </c>
      <c r="C1956" s="3" t="s">
        <v>196</v>
      </c>
      <c r="D1956" s="64" t="s">
        <v>197</v>
      </c>
      <c r="E1956" s="65"/>
      <c r="F1956" s="65"/>
      <c r="G1956" s="66"/>
      <c r="H1956" s="23" t="s">
        <v>250</v>
      </c>
      <c r="I1956" s="24" t="s">
        <v>251</v>
      </c>
    </row>
    <row r="1957" spans="2:9" ht="15" thickBot="1" x14ac:dyDescent="0.35">
      <c r="B1957" s="4" t="s">
        <v>3</v>
      </c>
      <c r="C1957" s="3" t="s">
        <v>203</v>
      </c>
      <c r="D1957" s="67"/>
      <c r="E1957" s="68"/>
      <c r="F1957" s="68"/>
      <c r="G1957" s="69"/>
      <c r="I1957" s="24" t="s">
        <v>251</v>
      </c>
    </row>
    <row r="1958" spans="2:9" ht="24.6" thickBot="1" x14ac:dyDescent="0.35">
      <c r="B1958" s="5" t="s">
        <v>5</v>
      </c>
      <c r="C1958" s="70" t="s">
        <v>6</v>
      </c>
      <c r="D1958" s="71"/>
      <c r="E1958" s="72"/>
      <c r="F1958" s="6" t="s">
        <v>7</v>
      </c>
      <c r="G1958" s="7" t="s">
        <v>8</v>
      </c>
      <c r="I1958" s="25" t="s">
        <v>252</v>
      </c>
    </row>
    <row r="1959" spans="2:9" ht="41.4" thickBot="1" x14ac:dyDescent="0.35">
      <c r="B1959" s="2" t="s">
        <v>255</v>
      </c>
      <c r="C1959" s="73" t="s">
        <v>258</v>
      </c>
      <c r="D1959" s="74"/>
      <c r="E1959" s="75"/>
      <c r="F1959" s="8" t="s">
        <v>258</v>
      </c>
      <c r="G1959" s="9" t="s">
        <v>258</v>
      </c>
      <c r="H1959" s="26" t="str">
        <f>IFERROR(VLOOKUP(C1957,'[1]piano 20-22'!$D$5:$F$142,3,FALSE),"")</f>
        <v/>
      </c>
      <c r="I1959" s="27" t="s">
        <v>253</v>
      </c>
    </row>
    <row r="1960" spans="2:9" ht="40.799999999999997" x14ac:dyDescent="0.3">
      <c r="B1960" s="10" t="s">
        <v>259</v>
      </c>
      <c r="C1960" s="76" t="s">
        <v>258</v>
      </c>
      <c r="D1960" s="77"/>
      <c r="E1960" s="78"/>
      <c r="F1960" s="8" t="s">
        <v>258</v>
      </c>
      <c r="G1960" s="9" t="s">
        <v>258</v>
      </c>
      <c r="H1960" s="26" t="str">
        <f>IFERROR(VLOOKUP(C1957,'[1]piano 21-23'!$D$5:$F$142,3,FALSE),"")</f>
        <v/>
      </c>
      <c r="I1960" s="27" t="s">
        <v>253</v>
      </c>
    </row>
    <row r="1961" spans="2:9" ht="41.4" thickBot="1" x14ac:dyDescent="0.35">
      <c r="B1961" s="11" t="s">
        <v>262</v>
      </c>
      <c r="C1961" s="79" t="s">
        <v>258</v>
      </c>
      <c r="D1961" s="80"/>
      <c r="E1961" s="81"/>
      <c r="F1961" s="12" t="s">
        <v>258</v>
      </c>
      <c r="G1961" s="13" t="s">
        <v>258</v>
      </c>
      <c r="H1961" s="26" t="str">
        <f>IFERROR(VLOOKUP(C1957,'[1]piano 22-24'!$D$5:$F$142,3,FALSE),"")</f>
        <v/>
      </c>
      <c r="I1961" s="27" t="s">
        <v>253</v>
      </c>
    </row>
    <row r="1962" spans="2:9" ht="28.8" x14ac:dyDescent="0.3">
      <c r="B1962" s="14" t="s">
        <v>9</v>
      </c>
      <c r="C1962" s="15" t="s">
        <v>10</v>
      </c>
      <c r="D1962" s="16" t="s">
        <v>11</v>
      </c>
      <c r="E1962" s="17" t="s">
        <v>12</v>
      </c>
      <c r="F1962" s="54"/>
      <c r="G1962" s="55"/>
      <c r="I1962" s="24" t="s">
        <v>254</v>
      </c>
    </row>
    <row r="1963" spans="2:9" x14ac:dyDescent="0.3">
      <c r="B1963" s="18" t="s">
        <v>13</v>
      </c>
      <c r="C1963" s="19">
        <v>44927</v>
      </c>
      <c r="D1963" s="56" t="s">
        <v>14</v>
      </c>
      <c r="E1963" s="58"/>
      <c r="F1963" s="60" t="s">
        <v>15</v>
      </c>
      <c r="G1963" s="61"/>
      <c r="I1963" s="24" t="s">
        <v>254</v>
      </c>
    </row>
    <row r="1964" spans="2:9" ht="15" thickBot="1" x14ac:dyDescent="0.35">
      <c r="B1964" s="20" t="s">
        <v>16</v>
      </c>
      <c r="C1964" s="21">
        <v>45657</v>
      </c>
      <c r="D1964" s="57"/>
      <c r="E1964" s="59"/>
      <c r="F1964" s="62"/>
      <c r="G1964" s="63"/>
      <c r="I1964" s="24" t="s">
        <v>254</v>
      </c>
    </row>
    <row r="1965" spans="2:9" x14ac:dyDescent="0.3">
      <c r="I1965" s="22"/>
    </row>
    <row r="1966" spans="2:9" x14ac:dyDescent="0.3">
      <c r="I1966" s="22"/>
    </row>
    <row r="1967" spans="2:9" x14ac:dyDescent="0.3">
      <c r="I1967" s="22"/>
    </row>
    <row r="1968" spans="2:9" ht="15" thickBot="1" x14ac:dyDescent="0.35">
      <c r="I1968" s="22"/>
    </row>
    <row r="1969" spans="2:9" ht="42" thickBot="1" x14ac:dyDescent="0.35">
      <c r="B1969" s="2" t="s">
        <v>2</v>
      </c>
      <c r="C1969" s="3" t="s">
        <v>196</v>
      </c>
      <c r="D1969" s="64" t="s">
        <v>197</v>
      </c>
      <c r="E1969" s="65"/>
      <c r="F1969" s="65"/>
      <c r="G1969" s="66"/>
      <c r="H1969" s="23" t="s">
        <v>250</v>
      </c>
      <c r="I1969" s="24" t="s">
        <v>251</v>
      </c>
    </row>
    <row r="1970" spans="2:9" ht="15" thickBot="1" x14ac:dyDescent="0.35">
      <c r="B1970" s="4" t="s">
        <v>3</v>
      </c>
      <c r="C1970" s="3" t="s">
        <v>204</v>
      </c>
      <c r="D1970" s="67"/>
      <c r="E1970" s="68"/>
      <c r="F1970" s="68"/>
      <c r="G1970" s="69"/>
      <c r="I1970" s="24" t="s">
        <v>251</v>
      </c>
    </row>
    <row r="1971" spans="2:9" ht="24.6" thickBot="1" x14ac:dyDescent="0.35">
      <c r="B1971" s="5" t="s">
        <v>5</v>
      </c>
      <c r="C1971" s="70" t="s">
        <v>6</v>
      </c>
      <c r="D1971" s="71"/>
      <c r="E1971" s="72"/>
      <c r="F1971" s="6" t="s">
        <v>7</v>
      </c>
      <c r="G1971" s="7" t="s">
        <v>8</v>
      </c>
      <c r="I1971" s="25" t="s">
        <v>252</v>
      </c>
    </row>
    <row r="1972" spans="2:9" ht="41.4" thickBot="1" x14ac:dyDescent="0.35">
      <c r="B1972" s="2" t="s">
        <v>255</v>
      </c>
      <c r="C1972" s="73" t="s">
        <v>258</v>
      </c>
      <c r="D1972" s="74"/>
      <c r="E1972" s="75"/>
      <c r="F1972" s="8" t="s">
        <v>258</v>
      </c>
      <c r="G1972" s="9" t="s">
        <v>258</v>
      </c>
      <c r="H1972" s="26" t="str">
        <f>IFERROR(VLOOKUP(C1970,'[1]piano 20-22'!$D$5:$F$142,3,FALSE),"")</f>
        <v/>
      </c>
      <c r="I1972" s="27" t="s">
        <v>253</v>
      </c>
    </row>
    <row r="1973" spans="2:9" ht="40.799999999999997" x14ac:dyDescent="0.3">
      <c r="B1973" s="10" t="s">
        <v>259</v>
      </c>
      <c r="C1973" s="76" t="s">
        <v>258</v>
      </c>
      <c r="D1973" s="77"/>
      <c r="E1973" s="78"/>
      <c r="F1973" s="8" t="s">
        <v>258</v>
      </c>
      <c r="G1973" s="9" t="s">
        <v>258</v>
      </c>
      <c r="H1973" s="26" t="str">
        <f>IFERROR(VLOOKUP(C1970,'[1]piano 21-23'!$D$5:$F$142,3,FALSE),"")</f>
        <v/>
      </c>
      <c r="I1973" s="27" t="s">
        <v>253</v>
      </c>
    </row>
    <row r="1974" spans="2:9" ht="41.4" thickBot="1" x14ac:dyDescent="0.35">
      <c r="B1974" s="11" t="s">
        <v>262</v>
      </c>
      <c r="C1974" s="79" t="s">
        <v>258</v>
      </c>
      <c r="D1974" s="80"/>
      <c r="E1974" s="81"/>
      <c r="F1974" s="12" t="s">
        <v>258</v>
      </c>
      <c r="G1974" s="13" t="s">
        <v>258</v>
      </c>
      <c r="H1974" s="26" t="str">
        <f>IFERROR(VLOOKUP(C1970,'[1]piano 22-24'!$D$5:$F$142,3,FALSE),"")</f>
        <v/>
      </c>
      <c r="I1974" s="27" t="s">
        <v>253</v>
      </c>
    </row>
    <row r="1975" spans="2:9" ht="28.8" x14ac:dyDescent="0.3">
      <c r="B1975" s="14" t="s">
        <v>9</v>
      </c>
      <c r="C1975" s="15" t="s">
        <v>10</v>
      </c>
      <c r="D1975" s="16" t="s">
        <v>11</v>
      </c>
      <c r="E1975" s="17" t="s">
        <v>12</v>
      </c>
      <c r="F1975" s="54"/>
      <c r="G1975" s="55"/>
      <c r="I1975" s="24" t="s">
        <v>254</v>
      </c>
    </row>
    <row r="1976" spans="2:9" x14ac:dyDescent="0.3">
      <c r="B1976" s="18" t="s">
        <v>13</v>
      </c>
      <c r="C1976" s="19">
        <v>44927</v>
      </c>
      <c r="D1976" s="56" t="s">
        <v>14</v>
      </c>
      <c r="E1976" s="58"/>
      <c r="F1976" s="60" t="s">
        <v>15</v>
      </c>
      <c r="G1976" s="61"/>
      <c r="I1976" s="24" t="s">
        <v>254</v>
      </c>
    </row>
    <row r="1977" spans="2:9" ht="15" thickBot="1" x14ac:dyDescent="0.35">
      <c r="B1977" s="20" t="s">
        <v>16</v>
      </c>
      <c r="C1977" s="21">
        <v>45657</v>
      </c>
      <c r="D1977" s="57"/>
      <c r="E1977" s="59"/>
      <c r="F1977" s="62"/>
      <c r="G1977" s="63"/>
      <c r="I1977" s="24" t="s">
        <v>254</v>
      </c>
    </row>
    <row r="1978" spans="2:9" x14ac:dyDescent="0.3">
      <c r="I1978" s="22"/>
    </row>
    <row r="1979" spans="2:9" x14ac:dyDescent="0.3">
      <c r="I1979" s="22"/>
    </row>
    <row r="1980" spans="2:9" x14ac:dyDescent="0.3">
      <c r="I1980" s="22"/>
    </row>
    <row r="1981" spans="2:9" ht="15" thickBot="1" x14ac:dyDescent="0.35">
      <c r="I1981" s="22"/>
    </row>
    <row r="1982" spans="2:9" ht="42" thickBot="1" x14ac:dyDescent="0.35">
      <c r="B1982" s="2" t="s">
        <v>2</v>
      </c>
      <c r="C1982" s="3" t="s">
        <v>196</v>
      </c>
      <c r="D1982" s="64" t="s">
        <v>197</v>
      </c>
      <c r="E1982" s="65"/>
      <c r="F1982" s="65"/>
      <c r="G1982" s="66"/>
      <c r="H1982" s="23" t="s">
        <v>250</v>
      </c>
      <c r="I1982" s="24" t="s">
        <v>251</v>
      </c>
    </row>
    <row r="1983" spans="2:9" ht="15" thickBot="1" x14ac:dyDescent="0.35">
      <c r="B1983" s="4" t="s">
        <v>3</v>
      </c>
      <c r="C1983" s="3" t="s">
        <v>205</v>
      </c>
      <c r="D1983" s="67"/>
      <c r="E1983" s="68"/>
      <c r="F1983" s="68"/>
      <c r="G1983" s="69"/>
      <c r="I1983" s="24" t="s">
        <v>251</v>
      </c>
    </row>
    <row r="1984" spans="2:9" ht="24.6" thickBot="1" x14ac:dyDescent="0.35">
      <c r="B1984" s="5" t="s">
        <v>5</v>
      </c>
      <c r="C1984" s="70" t="s">
        <v>6</v>
      </c>
      <c r="D1984" s="71"/>
      <c r="E1984" s="72"/>
      <c r="F1984" s="6" t="s">
        <v>7</v>
      </c>
      <c r="G1984" s="7" t="s">
        <v>8</v>
      </c>
      <c r="I1984" s="25" t="s">
        <v>252</v>
      </c>
    </row>
    <row r="1985" spans="2:9" ht="41.4" thickBot="1" x14ac:dyDescent="0.35">
      <c r="B1985" s="2" t="s">
        <v>255</v>
      </c>
      <c r="C1985" s="73" t="s">
        <v>258</v>
      </c>
      <c r="D1985" s="74"/>
      <c r="E1985" s="75"/>
      <c r="F1985" s="8" t="s">
        <v>258</v>
      </c>
      <c r="G1985" s="9" t="s">
        <v>258</v>
      </c>
      <c r="H1985" s="26" t="str">
        <f>IFERROR(VLOOKUP(C1983,'[1]piano 20-22'!$D$5:$F$142,3,FALSE),"")</f>
        <v/>
      </c>
      <c r="I1985" s="27" t="s">
        <v>253</v>
      </c>
    </row>
    <row r="1986" spans="2:9" ht="40.799999999999997" x14ac:dyDescent="0.3">
      <c r="B1986" s="10" t="s">
        <v>259</v>
      </c>
      <c r="C1986" s="76" t="s">
        <v>258</v>
      </c>
      <c r="D1986" s="77"/>
      <c r="E1986" s="78"/>
      <c r="F1986" s="8" t="s">
        <v>258</v>
      </c>
      <c r="G1986" s="9" t="s">
        <v>258</v>
      </c>
      <c r="H1986" s="26" t="str">
        <f>IFERROR(VLOOKUP(C1983,'[1]piano 21-23'!$D$5:$F$142,3,FALSE),"")</f>
        <v/>
      </c>
      <c r="I1986" s="27" t="s">
        <v>253</v>
      </c>
    </row>
    <row r="1987" spans="2:9" ht="41.4" thickBot="1" x14ac:dyDescent="0.35">
      <c r="B1987" s="11" t="s">
        <v>262</v>
      </c>
      <c r="C1987" s="79" t="s">
        <v>258</v>
      </c>
      <c r="D1987" s="80"/>
      <c r="E1987" s="81"/>
      <c r="F1987" s="12" t="s">
        <v>258</v>
      </c>
      <c r="G1987" s="13" t="s">
        <v>258</v>
      </c>
      <c r="H1987" s="26" t="str">
        <f>IFERROR(VLOOKUP(C1983,'[1]piano 22-24'!$D$5:$F$142,3,FALSE),"")</f>
        <v/>
      </c>
      <c r="I1987" s="27" t="s">
        <v>253</v>
      </c>
    </row>
    <row r="1988" spans="2:9" ht="28.8" x14ac:dyDescent="0.3">
      <c r="B1988" s="14" t="s">
        <v>9</v>
      </c>
      <c r="C1988" s="15" t="s">
        <v>10</v>
      </c>
      <c r="D1988" s="16" t="s">
        <v>11</v>
      </c>
      <c r="E1988" s="17" t="s">
        <v>12</v>
      </c>
      <c r="F1988" s="54"/>
      <c r="G1988" s="55"/>
      <c r="I1988" s="24" t="s">
        <v>254</v>
      </c>
    </row>
    <row r="1989" spans="2:9" x14ac:dyDescent="0.3">
      <c r="B1989" s="18" t="s">
        <v>13</v>
      </c>
      <c r="C1989" s="19">
        <v>44927</v>
      </c>
      <c r="D1989" s="56" t="s">
        <v>14</v>
      </c>
      <c r="E1989" s="58"/>
      <c r="F1989" s="60" t="s">
        <v>15</v>
      </c>
      <c r="G1989" s="61"/>
      <c r="I1989" s="24" t="s">
        <v>254</v>
      </c>
    </row>
    <row r="1990" spans="2:9" ht="15" thickBot="1" x14ac:dyDescent="0.35">
      <c r="B1990" s="20" t="s">
        <v>16</v>
      </c>
      <c r="C1990" s="21">
        <v>45657</v>
      </c>
      <c r="D1990" s="57"/>
      <c r="E1990" s="59"/>
      <c r="F1990" s="62"/>
      <c r="G1990" s="63"/>
      <c r="I1990" s="24" t="s">
        <v>254</v>
      </c>
    </row>
    <row r="1991" spans="2:9" x14ac:dyDescent="0.3">
      <c r="I1991" s="22"/>
    </row>
    <row r="1992" spans="2:9" x14ac:dyDescent="0.3">
      <c r="I1992" s="22"/>
    </row>
    <row r="1993" spans="2:9" x14ac:dyDescent="0.3">
      <c r="I1993" s="22"/>
    </row>
    <row r="1994" spans="2:9" ht="15" thickBot="1" x14ac:dyDescent="0.35">
      <c r="I1994" s="22"/>
    </row>
    <row r="1995" spans="2:9" ht="42" thickBot="1" x14ac:dyDescent="0.35">
      <c r="B1995" s="2" t="s">
        <v>2</v>
      </c>
      <c r="C1995" s="3" t="s">
        <v>196</v>
      </c>
      <c r="D1995" s="64" t="s">
        <v>197</v>
      </c>
      <c r="E1995" s="65"/>
      <c r="F1995" s="65"/>
      <c r="G1995" s="66"/>
      <c r="H1995" s="23" t="s">
        <v>250</v>
      </c>
      <c r="I1995" s="24" t="s">
        <v>251</v>
      </c>
    </row>
    <row r="1996" spans="2:9" ht="15" thickBot="1" x14ac:dyDescent="0.35">
      <c r="B1996" s="4" t="s">
        <v>3</v>
      </c>
      <c r="C1996" s="3" t="s">
        <v>206</v>
      </c>
      <c r="D1996" s="67"/>
      <c r="E1996" s="68"/>
      <c r="F1996" s="68"/>
      <c r="G1996" s="69"/>
      <c r="I1996" s="24" t="s">
        <v>251</v>
      </c>
    </row>
    <row r="1997" spans="2:9" ht="24.6" thickBot="1" x14ac:dyDescent="0.35">
      <c r="B1997" s="5" t="s">
        <v>5</v>
      </c>
      <c r="C1997" s="70" t="s">
        <v>6</v>
      </c>
      <c r="D1997" s="71"/>
      <c r="E1997" s="72"/>
      <c r="F1997" s="6" t="s">
        <v>7</v>
      </c>
      <c r="G1997" s="7" t="s">
        <v>8</v>
      </c>
      <c r="I1997" s="25" t="s">
        <v>252</v>
      </c>
    </row>
    <row r="1998" spans="2:9" ht="41.4" thickBot="1" x14ac:dyDescent="0.35">
      <c r="B1998" s="2" t="s">
        <v>255</v>
      </c>
      <c r="C1998" s="73" t="s">
        <v>258</v>
      </c>
      <c r="D1998" s="74"/>
      <c r="E1998" s="75"/>
      <c r="F1998" s="8" t="s">
        <v>258</v>
      </c>
      <c r="G1998" s="9" t="s">
        <v>258</v>
      </c>
      <c r="H1998" s="26" t="str">
        <f>IFERROR(VLOOKUP(C1996,'[1]piano 20-22'!$D$5:$F$142,3,FALSE),"")</f>
        <v/>
      </c>
      <c r="I1998" s="27" t="s">
        <v>253</v>
      </c>
    </row>
    <row r="1999" spans="2:9" ht="40.799999999999997" x14ac:dyDescent="0.3">
      <c r="B1999" s="10" t="s">
        <v>259</v>
      </c>
      <c r="C1999" s="76" t="s">
        <v>258</v>
      </c>
      <c r="D1999" s="77"/>
      <c r="E1999" s="78"/>
      <c r="F1999" s="8" t="s">
        <v>258</v>
      </c>
      <c r="G1999" s="9" t="s">
        <v>258</v>
      </c>
      <c r="H1999" s="26" t="str">
        <f>IFERROR(VLOOKUP(C1996,'[1]piano 21-23'!$D$5:$F$142,3,FALSE),"")</f>
        <v/>
      </c>
      <c r="I1999" s="27" t="s">
        <v>253</v>
      </c>
    </row>
    <row r="2000" spans="2:9" ht="41.4" thickBot="1" x14ac:dyDescent="0.35">
      <c r="B2000" s="11" t="s">
        <v>262</v>
      </c>
      <c r="C2000" s="79" t="s">
        <v>258</v>
      </c>
      <c r="D2000" s="80"/>
      <c r="E2000" s="81"/>
      <c r="F2000" s="12" t="s">
        <v>258</v>
      </c>
      <c r="G2000" s="13" t="s">
        <v>258</v>
      </c>
      <c r="H2000" s="26" t="str">
        <f>IFERROR(VLOOKUP(C1996,'[1]piano 22-24'!$D$5:$F$142,3,FALSE),"")</f>
        <v/>
      </c>
      <c r="I2000" s="27" t="s">
        <v>253</v>
      </c>
    </row>
    <row r="2001" spans="2:9" ht="28.8" x14ac:dyDescent="0.3">
      <c r="B2001" s="14" t="s">
        <v>9</v>
      </c>
      <c r="C2001" s="15" t="s">
        <v>10</v>
      </c>
      <c r="D2001" s="16" t="s">
        <v>11</v>
      </c>
      <c r="E2001" s="17" t="s">
        <v>12</v>
      </c>
      <c r="F2001" s="54"/>
      <c r="G2001" s="55"/>
      <c r="I2001" s="24" t="s">
        <v>254</v>
      </c>
    </row>
    <row r="2002" spans="2:9" x14ac:dyDescent="0.3">
      <c r="B2002" s="18" t="s">
        <v>13</v>
      </c>
      <c r="C2002" s="19">
        <v>44927</v>
      </c>
      <c r="D2002" s="56" t="s">
        <v>14</v>
      </c>
      <c r="E2002" s="58"/>
      <c r="F2002" s="60" t="s">
        <v>15</v>
      </c>
      <c r="G2002" s="61"/>
      <c r="I2002" s="24" t="s">
        <v>254</v>
      </c>
    </row>
    <row r="2003" spans="2:9" ht="15" thickBot="1" x14ac:dyDescent="0.35">
      <c r="B2003" s="20" t="s">
        <v>16</v>
      </c>
      <c r="C2003" s="21">
        <v>45657</v>
      </c>
      <c r="D2003" s="57"/>
      <c r="E2003" s="59"/>
      <c r="F2003" s="62"/>
      <c r="G2003" s="63"/>
      <c r="I2003" s="24" t="s">
        <v>254</v>
      </c>
    </row>
    <row r="2004" spans="2:9" x14ac:dyDescent="0.3">
      <c r="I2004" s="22"/>
    </row>
    <row r="2005" spans="2:9" x14ac:dyDescent="0.3">
      <c r="I2005" s="22"/>
    </row>
    <row r="2006" spans="2:9" x14ac:dyDescent="0.3">
      <c r="I2006" s="22"/>
    </row>
    <row r="2007" spans="2:9" ht="15" thickBot="1" x14ac:dyDescent="0.35">
      <c r="I2007" s="22"/>
    </row>
    <row r="2008" spans="2:9" ht="42" thickBot="1" x14ac:dyDescent="0.35">
      <c r="B2008" s="2" t="s">
        <v>2</v>
      </c>
      <c r="C2008" s="3" t="s">
        <v>207</v>
      </c>
      <c r="D2008" s="64" t="s">
        <v>208</v>
      </c>
      <c r="E2008" s="65"/>
      <c r="F2008" s="65"/>
      <c r="G2008" s="66"/>
      <c r="H2008" s="23" t="s">
        <v>250</v>
      </c>
      <c r="I2008" s="24" t="s">
        <v>251</v>
      </c>
    </row>
    <row r="2009" spans="2:9" ht="15" thickBot="1" x14ac:dyDescent="0.35">
      <c r="B2009" s="4" t="s">
        <v>3</v>
      </c>
      <c r="C2009" s="3" t="s">
        <v>209</v>
      </c>
      <c r="D2009" s="67"/>
      <c r="E2009" s="68"/>
      <c r="F2009" s="68"/>
      <c r="G2009" s="69"/>
      <c r="I2009" s="24" t="s">
        <v>251</v>
      </c>
    </row>
    <row r="2010" spans="2:9" ht="24.6" thickBot="1" x14ac:dyDescent="0.35">
      <c r="B2010" s="5" t="s">
        <v>5</v>
      </c>
      <c r="C2010" s="70" t="s">
        <v>6</v>
      </c>
      <c r="D2010" s="71"/>
      <c r="E2010" s="72"/>
      <c r="F2010" s="6" t="s">
        <v>7</v>
      </c>
      <c r="G2010" s="7" t="s">
        <v>8</v>
      </c>
      <c r="I2010" s="25" t="s">
        <v>252</v>
      </c>
    </row>
    <row r="2011" spans="2:9" ht="41.4" thickBot="1" x14ac:dyDescent="0.35">
      <c r="B2011" s="2" t="s">
        <v>255</v>
      </c>
      <c r="C2011" s="73" t="s">
        <v>510</v>
      </c>
      <c r="D2011" s="74"/>
      <c r="E2011" s="75"/>
      <c r="F2011" s="8" t="s">
        <v>257</v>
      </c>
      <c r="G2011" s="9" t="s">
        <v>258</v>
      </c>
      <c r="H2011" s="26" t="str">
        <f>IFERROR(VLOOKUP(C2009,'[1]piano 20-22'!$D$5:$F$142,3,FALSE),"")</f>
        <v xml:space="preserve">Da settembre 2020 </v>
      </c>
      <c r="I2011" s="27" t="s">
        <v>253</v>
      </c>
    </row>
    <row r="2012" spans="2:9" ht="40.799999999999997" x14ac:dyDescent="0.3">
      <c r="B2012" s="10" t="s">
        <v>259</v>
      </c>
      <c r="C2012" s="76" t="s">
        <v>258</v>
      </c>
      <c r="D2012" s="77"/>
      <c r="E2012" s="78"/>
      <c r="F2012" s="8" t="s">
        <v>258</v>
      </c>
      <c r="G2012" s="9" t="s">
        <v>258</v>
      </c>
      <c r="H2012" s="26" t="str">
        <f>IFERROR(VLOOKUP(C2009,'[1]piano 21-23'!$D$5:$F$142,3,FALSE),"")</f>
        <v/>
      </c>
      <c r="I2012" s="27" t="s">
        <v>253</v>
      </c>
    </row>
    <row r="2013" spans="2:9" ht="41.4" thickBot="1" x14ac:dyDescent="0.35">
      <c r="B2013" s="11" t="s">
        <v>262</v>
      </c>
      <c r="C2013" s="79" t="s">
        <v>258</v>
      </c>
      <c r="D2013" s="80"/>
      <c r="E2013" s="81"/>
      <c r="F2013" s="12" t="s">
        <v>258</v>
      </c>
      <c r="G2013" s="13" t="s">
        <v>258</v>
      </c>
      <c r="H2013" s="26" t="str">
        <f>IFERROR(VLOOKUP(C2009,'[1]piano 22-24'!$D$5:$F$142,3,FALSE),"")</f>
        <v/>
      </c>
      <c r="I2013" s="27" t="s">
        <v>253</v>
      </c>
    </row>
    <row r="2014" spans="2:9" ht="28.8" x14ac:dyDescent="0.3">
      <c r="B2014" s="14" t="s">
        <v>9</v>
      </c>
      <c r="C2014" s="15" t="s">
        <v>10</v>
      </c>
      <c r="D2014" s="16" t="s">
        <v>11</v>
      </c>
      <c r="E2014" s="17" t="s">
        <v>12</v>
      </c>
      <c r="F2014" s="54"/>
      <c r="G2014" s="55"/>
      <c r="I2014" s="24" t="s">
        <v>254</v>
      </c>
    </row>
    <row r="2015" spans="2:9" x14ac:dyDescent="0.3">
      <c r="B2015" s="18" t="s">
        <v>13</v>
      </c>
      <c r="C2015" s="19">
        <v>44927</v>
      </c>
      <c r="D2015" s="56" t="s">
        <v>14</v>
      </c>
      <c r="E2015" s="58"/>
      <c r="F2015" s="60" t="s">
        <v>15</v>
      </c>
      <c r="G2015" s="61"/>
      <c r="I2015" s="24" t="s">
        <v>254</v>
      </c>
    </row>
    <row r="2016" spans="2:9" ht="15" thickBot="1" x14ac:dyDescent="0.35">
      <c r="B2016" s="20" t="s">
        <v>16</v>
      </c>
      <c r="C2016" s="21">
        <v>45657</v>
      </c>
      <c r="D2016" s="57"/>
      <c r="E2016" s="59"/>
      <c r="F2016" s="62"/>
      <c r="G2016" s="63"/>
      <c r="I2016" s="24" t="s">
        <v>254</v>
      </c>
    </row>
    <row r="2017" spans="2:9" x14ac:dyDescent="0.3">
      <c r="I2017" s="22"/>
    </row>
    <row r="2018" spans="2:9" x14ac:dyDescent="0.3">
      <c r="I2018" s="22"/>
    </row>
    <row r="2019" spans="2:9" x14ac:dyDescent="0.3">
      <c r="I2019" s="22"/>
    </row>
    <row r="2020" spans="2:9" ht="15" thickBot="1" x14ac:dyDescent="0.35">
      <c r="I2020" s="22"/>
    </row>
    <row r="2021" spans="2:9" ht="42" thickBot="1" x14ac:dyDescent="0.35">
      <c r="B2021" s="2" t="s">
        <v>2</v>
      </c>
      <c r="C2021" s="3" t="s">
        <v>207</v>
      </c>
      <c r="D2021" s="64" t="s">
        <v>208</v>
      </c>
      <c r="E2021" s="65"/>
      <c r="F2021" s="65"/>
      <c r="G2021" s="66"/>
      <c r="H2021" s="23" t="s">
        <v>250</v>
      </c>
      <c r="I2021" s="24" t="s">
        <v>251</v>
      </c>
    </row>
    <row r="2022" spans="2:9" ht="15" thickBot="1" x14ac:dyDescent="0.35">
      <c r="B2022" s="4" t="s">
        <v>3</v>
      </c>
      <c r="C2022" s="3" t="s">
        <v>210</v>
      </c>
      <c r="D2022" s="67"/>
      <c r="E2022" s="68"/>
      <c r="F2022" s="68"/>
      <c r="G2022" s="69"/>
      <c r="I2022" s="24" t="s">
        <v>251</v>
      </c>
    </row>
    <row r="2023" spans="2:9" ht="24.6" thickBot="1" x14ac:dyDescent="0.35">
      <c r="B2023" s="5" t="s">
        <v>5</v>
      </c>
      <c r="C2023" s="70" t="s">
        <v>6</v>
      </c>
      <c r="D2023" s="71"/>
      <c r="E2023" s="72"/>
      <c r="F2023" s="6" t="s">
        <v>7</v>
      </c>
      <c r="G2023" s="7" t="s">
        <v>8</v>
      </c>
      <c r="I2023" s="25" t="s">
        <v>252</v>
      </c>
    </row>
    <row r="2024" spans="2:9" ht="41.4" thickBot="1" x14ac:dyDescent="0.35">
      <c r="B2024" s="2" t="s">
        <v>255</v>
      </c>
      <c r="C2024" s="73" t="s">
        <v>511</v>
      </c>
      <c r="D2024" s="74"/>
      <c r="E2024" s="75"/>
      <c r="F2024" s="8" t="s">
        <v>338</v>
      </c>
      <c r="G2024" s="9" t="s">
        <v>258</v>
      </c>
      <c r="H2024" s="26" t="str">
        <f>IFERROR(VLOOKUP(C2022,'[1]piano 20-22'!$D$5:$F$142,3,FALSE),"")</f>
        <v xml:space="preserve">Da febbraio 2021 </v>
      </c>
      <c r="I2024" s="27" t="s">
        <v>253</v>
      </c>
    </row>
    <row r="2025" spans="2:9" ht="40.799999999999997" x14ac:dyDescent="0.3">
      <c r="B2025" s="10" t="s">
        <v>259</v>
      </c>
      <c r="C2025" s="76" t="s">
        <v>258</v>
      </c>
      <c r="D2025" s="77"/>
      <c r="E2025" s="78"/>
      <c r="F2025" s="8" t="s">
        <v>258</v>
      </c>
      <c r="G2025" s="9" t="s">
        <v>258</v>
      </c>
      <c r="H2025" s="26" t="str">
        <f>IFERROR(VLOOKUP(C2022,'[1]piano 21-23'!$D$5:$F$142,3,FALSE),"")</f>
        <v/>
      </c>
      <c r="I2025" s="27" t="s">
        <v>253</v>
      </c>
    </row>
    <row r="2026" spans="2:9" ht="41.4" thickBot="1" x14ac:dyDescent="0.35">
      <c r="B2026" s="11" t="s">
        <v>262</v>
      </c>
      <c r="C2026" s="79" t="s">
        <v>258</v>
      </c>
      <c r="D2026" s="80"/>
      <c r="E2026" s="81"/>
      <c r="F2026" s="12" t="s">
        <v>258</v>
      </c>
      <c r="G2026" s="13" t="s">
        <v>258</v>
      </c>
      <c r="H2026" s="26" t="str">
        <f>IFERROR(VLOOKUP(C2022,'[1]piano 22-24'!$D$5:$F$142,3,FALSE),"")</f>
        <v/>
      </c>
      <c r="I2026" s="27" t="s">
        <v>253</v>
      </c>
    </row>
    <row r="2027" spans="2:9" ht="28.8" x14ac:dyDescent="0.3">
      <c r="B2027" s="14" t="s">
        <v>9</v>
      </c>
      <c r="C2027" s="15" t="s">
        <v>10</v>
      </c>
      <c r="D2027" s="16" t="s">
        <v>11</v>
      </c>
      <c r="E2027" s="17" t="s">
        <v>12</v>
      </c>
      <c r="F2027" s="54"/>
      <c r="G2027" s="55"/>
      <c r="I2027" s="24" t="s">
        <v>254</v>
      </c>
    </row>
    <row r="2028" spans="2:9" x14ac:dyDescent="0.3">
      <c r="B2028" s="18" t="s">
        <v>13</v>
      </c>
      <c r="C2028" s="19">
        <v>44927</v>
      </c>
      <c r="D2028" s="56" t="s">
        <v>14</v>
      </c>
      <c r="E2028" s="58"/>
      <c r="F2028" s="60" t="s">
        <v>15</v>
      </c>
      <c r="G2028" s="61"/>
      <c r="I2028" s="24" t="s">
        <v>254</v>
      </c>
    </row>
    <row r="2029" spans="2:9" ht="15" thickBot="1" x14ac:dyDescent="0.35">
      <c r="B2029" s="20" t="s">
        <v>16</v>
      </c>
      <c r="C2029" s="21">
        <v>45657</v>
      </c>
      <c r="D2029" s="57"/>
      <c r="E2029" s="59"/>
      <c r="F2029" s="62"/>
      <c r="G2029" s="63"/>
      <c r="I2029" s="24" t="s">
        <v>254</v>
      </c>
    </row>
    <row r="2030" spans="2:9" x14ac:dyDescent="0.3">
      <c r="I2030" s="22"/>
    </row>
    <row r="2031" spans="2:9" x14ac:dyDescent="0.3">
      <c r="I2031" s="22"/>
    </row>
    <row r="2032" spans="2:9" x14ac:dyDescent="0.3">
      <c r="I2032" s="22"/>
    </row>
    <row r="2033" spans="2:9" ht="15" thickBot="1" x14ac:dyDescent="0.35">
      <c r="I2033" s="22"/>
    </row>
    <row r="2034" spans="2:9" ht="42" thickBot="1" x14ac:dyDescent="0.35">
      <c r="B2034" s="2" t="s">
        <v>2</v>
      </c>
      <c r="C2034" s="3" t="s">
        <v>207</v>
      </c>
      <c r="D2034" s="64" t="s">
        <v>208</v>
      </c>
      <c r="E2034" s="65"/>
      <c r="F2034" s="65"/>
      <c r="G2034" s="66"/>
      <c r="H2034" s="23" t="s">
        <v>250</v>
      </c>
      <c r="I2034" s="24" t="s">
        <v>251</v>
      </c>
    </row>
    <row r="2035" spans="2:9" ht="15" thickBot="1" x14ac:dyDescent="0.35">
      <c r="B2035" s="4" t="s">
        <v>3</v>
      </c>
      <c r="C2035" s="3" t="s">
        <v>211</v>
      </c>
      <c r="D2035" s="67"/>
      <c r="E2035" s="68"/>
      <c r="F2035" s="68"/>
      <c r="G2035" s="69"/>
      <c r="I2035" s="24" t="s">
        <v>251</v>
      </c>
    </row>
    <row r="2036" spans="2:9" ht="24.6" thickBot="1" x14ac:dyDescent="0.35">
      <c r="B2036" s="5" t="s">
        <v>5</v>
      </c>
      <c r="C2036" s="70" t="s">
        <v>6</v>
      </c>
      <c r="D2036" s="71"/>
      <c r="E2036" s="72"/>
      <c r="F2036" s="6" t="s">
        <v>7</v>
      </c>
      <c r="G2036" s="7" t="s">
        <v>8</v>
      </c>
      <c r="I2036" s="25" t="s">
        <v>252</v>
      </c>
    </row>
    <row r="2037" spans="2:9" ht="41.4" thickBot="1" x14ac:dyDescent="0.35">
      <c r="B2037" s="2" t="s">
        <v>255</v>
      </c>
      <c r="C2037" s="73" t="s">
        <v>512</v>
      </c>
      <c r="D2037" s="74"/>
      <c r="E2037" s="75"/>
      <c r="F2037" s="8" t="s">
        <v>403</v>
      </c>
      <c r="G2037" s="9" t="s">
        <v>258</v>
      </c>
      <c r="H2037" s="26" t="str">
        <f>IFERROR(VLOOKUP(C2035,'[1]piano 20-22'!$D$5:$F$142,3,FALSE),"")</f>
        <v xml:space="preserve">Da marzo 2021 </v>
      </c>
      <c r="I2037" s="27" t="s">
        <v>253</v>
      </c>
    </row>
    <row r="2038" spans="2:9" ht="40.799999999999997" x14ac:dyDescent="0.3">
      <c r="B2038" s="10" t="s">
        <v>259</v>
      </c>
      <c r="C2038" s="76" t="s">
        <v>258</v>
      </c>
      <c r="D2038" s="77"/>
      <c r="E2038" s="78"/>
      <c r="F2038" s="8" t="s">
        <v>258</v>
      </c>
      <c r="G2038" s="9" t="s">
        <v>258</v>
      </c>
      <c r="H2038" s="26" t="str">
        <f>IFERROR(VLOOKUP(C2035,'[1]piano 21-23'!$D$5:$F$142,3,FALSE),"")</f>
        <v/>
      </c>
      <c r="I2038" s="27" t="s">
        <v>253</v>
      </c>
    </row>
    <row r="2039" spans="2:9" ht="41.4" thickBot="1" x14ac:dyDescent="0.35">
      <c r="B2039" s="11" t="s">
        <v>262</v>
      </c>
      <c r="C2039" s="79" t="s">
        <v>258</v>
      </c>
      <c r="D2039" s="80"/>
      <c r="E2039" s="81"/>
      <c r="F2039" s="12" t="s">
        <v>258</v>
      </c>
      <c r="G2039" s="13" t="s">
        <v>258</v>
      </c>
      <c r="H2039" s="26" t="str">
        <f>IFERROR(VLOOKUP(C2035,'[1]piano 22-24'!$D$5:$F$142,3,FALSE),"")</f>
        <v/>
      </c>
      <c r="I2039" s="27" t="s">
        <v>253</v>
      </c>
    </row>
    <row r="2040" spans="2:9" ht="28.8" x14ac:dyDescent="0.3">
      <c r="B2040" s="14" t="s">
        <v>9</v>
      </c>
      <c r="C2040" s="15" t="s">
        <v>10</v>
      </c>
      <c r="D2040" s="16" t="s">
        <v>11</v>
      </c>
      <c r="E2040" s="17" t="s">
        <v>12</v>
      </c>
      <c r="F2040" s="54"/>
      <c r="G2040" s="55"/>
      <c r="I2040" s="24" t="s">
        <v>254</v>
      </c>
    </row>
    <row r="2041" spans="2:9" x14ac:dyDescent="0.3">
      <c r="B2041" s="18" t="s">
        <v>13</v>
      </c>
      <c r="C2041" s="19">
        <v>44927</v>
      </c>
      <c r="D2041" s="56" t="s">
        <v>14</v>
      </c>
      <c r="E2041" s="58"/>
      <c r="F2041" s="60" t="s">
        <v>15</v>
      </c>
      <c r="G2041" s="61"/>
      <c r="I2041" s="24" t="s">
        <v>254</v>
      </c>
    </row>
    <row r="2042" spans="2:9" ht="15" thickBot="1" x14ac:dyDescent="0.35">
      <c r="B2042" s="20" t="s">
        <v>16</v>
      </c>
      <c r="C2042" s="21">
        <v>45657</v>
      </c>
      <c r="D2042" s="57"/>
      <c r="E2042" s="59"/>
      <c r="F2042" s="62"/>
      <c r="G2042" s="63"/>
      <c r="I2042" s="24" t="s">
        <v>254</v>
      </c>
    </row>
    <row r="2043" spans="2:9" x14ac:dyDescent="0.3">
      <c r="I2043" s="22"/>
    </row>
    <row r="2044" spans="2:9" x14ac:dyDescent="0.3">
      <c r="I2044" s="22"/>
    </row>
    <row r="2045" spans="2:9" x14ac:dyDescent="0.3">
      <c r="I2045" s="22"/>
    </row>
    <row r="2046" spans="2:9" ht="15" thickBot="1" x14ac:dyDescent="0.35">
      <c r="I2046" s="22"/>
    </row>
    <row r="2047" spans="2:9" ht="42" thickBot="1" x14ac:dyDescent="0.35">
      <c r="B2047" s="2" t="s">
        <v>2</v>
      </c>
      <c r="C2047" s="3" t="s">
        <v>207</v>
      </c>
      <c r="D2047" s="64" t="s">
        <v>208</v>
      </c>
      <c r="E2047" s="65"/>
      <c r="F2047" s="65"/>
      <c r="G2047" s="66"/>
      <c r="H2047" s="23" t="s">
        <v>250</v>
      </c>
      <c r="I2047" s="24" t="s">
        <v>251</v>
      </c>
    </row>
    <row r="2048" spans="2:9" ht="15" thickBot="1" x14ac:dyDescent="0.35">
      <c r="B2048" s="4" t="s">
        <v>3</v>
      </c>
      <c r="C2048" s="3" t="s">
        <v>212</v>
      </c>
      <c r="D2048" s="67"/>
      <c r="E2048" s="68"/>
      <c r="F2048" s="68"/>
      <c r="G2048" s="69"/>
      <c r="I2048" s="24" t="s">
        <v>251</v>
      </c>
    </row>
    <row r="2049" spans="2:9" ht="24.6" thickBot="1" x14ac:dyDescent="0.35">
      <c r="B2049" s="5" t="s">
        <v>5</v>
      </c>
      <c r="C2049" s="70" t="s">
        <v>6</v>
      </c>
      <c r="D2049" s="71"/>
      <c r="E2049" s="72"/>
      <c r="F2049" s="6" t="s">
        <v>7</v>
      </c>
      <c r="G2049" s="7" t="s">
        <v>8</v>
      </c>
      <c r="I2049" s="25" t="s">
        <v>252</v>
      </c>
    </row>
    <row r="2050" spans="2:9" ht="41.4" thickBot="1" x14ac:dyDescent="0.35">
      <c r="B2050" s="2" t="s">
        <v>255</v>
      </c>
      <c r="C2050" s="73" t="s">
        <v>513</v>
      </c>
      <c r="D2050" s="74"/>
      <c r="E2050" s="75"/>
      <c r="F2050" s="8" t="s">
        <v>282</v>
      </c>
      <c r="G2050" s="9" t="s">
        <v>258</v>
      </c>
      <c r="H2050" s="26" t="str">
        <f>IFERROR(VLOOKUP(C2048,'[1]piano 20-22'!$D$5:$F$142,3,FALSE),"")</f>
        <v xml:space="preserve">Da gennaio 2022 </v>
      </c>
      <c r="I2050" s="27" t="s">
        <v>253</v>
      </c>
    </row>
    <row r="2051" spans="2:9" ht="40.799999999999997" x14ac:dyDescent="0.3">
      <c r="B2051" s="10" t="s">
        <v>259</v>
      </c>
      <c r="C2051" s="76" t="s">
        <v>258</v>
      </c>
      <c r="D2051" s="77"/>
      <c r="E2051" s="78"/>
      <c r="F2051" s="8" t="s">
        <v>258</v>
      </c>
      <c r="G2051" s="9" t="s">
        <v>258</v>
      </c>
      <c r="H2051" s="26" t="str">
        <f>IFERROR(VLOOKUP(C2048,'[1]piano 21-23'!$D$5:$F$142,3,FALSE),"")</f>
        <v/>
      </c>
      <c r="I2051" s="27" t="s">
        <v>253</v>
      </c>
    </row>
    <row r="2052" spans="2:9" ht="41.4" thickBot="1" x14ac:dyDescent="0.35">
      <c r="B2052" s="11" t="s">
        <v>262</v>
      </c>
      <c r="C2052" s="79" t="s">
        <v>258</v>
      </c>
      <c r="D2052" s="80"/>
      <c r="E2052" s="81"/>
      <c r="F2052" s="12" t="s">
        <v>258</v>
      </c>
      <c r="G2052" s="13" t="s">
        <v>258</v>
      </c>
      <c r="H2052" s="26" t="str">
        <f>IFERROR(VLOOKUP(C2048,'[1]piano 22-24'!$D$5:$F$142,3,FALSE),"")</f>
        <v/>
      </c>
      <c r="I2052" s="27" t="s">
        <v>253</v>
      </c>
    </row>
    <row r="2053" spans="2:9" ht="28.8" x14ac:dyDescent="0.3">
      <c r="B2053" s="14" t="s">
        <v>9</v>
      </c>
      <c r="C2053" s="15" t="s">
        <v>10</v>
      </c>
      <c r="D2053" s="16" t="s">
        <v>11</v>
      </c>
      <c r="E2053" s="17" t="s">
        <v>12</v>
      </c>
      <c r="F2053" s="54"/>
      <c r="G2053" s="55"/>
      <c r="I2053" s="24" t="s">
        <v>254</v>
      </c>
    </row>
    <row r="2054" spans="2:9" x14ac:dyDescent="0.3">
      <c r="B2054" s="18" t="s">
        <v>13</v>
      </c>
      <c r="C2054" s="19">
        <v>44927</v>
      </c>
      <c r="D2054" s="56" t="s">
        <v>14</v>
      </c>
      <c r="E2054" s="58"/>
      <c r="F2054" s="60" t="s">
        <v>15</v>
      </c>
      <c r="G2054" s="61"/>
      <c r="I2054" s="24" t="s">
        <v>254</v>
      </c>
    </row>
    <row r="2055" spans="2:9" ht="15" thickBot="1" x14ac:dyDescent="0.35">
      <c r="B2055" s="20" t="s">
        <v>16</v>
      </c>
      <c r="C2055" s="21">
        <v>45657</v>
      </c>
      <c r="D2055" s="57"/>
      <c r="E2055" s="59"/>
      <c r="F2055" s="62"/>
      <c r="G2055" s="63"/>
      <c r="I2055" s="24" t="s">
        <v>254</v>
      </c>
    </row>
    <row r="2056" spans="2:9" x14ac:dyDescent="0.3">
      <c r="I2056" s="22"/>
    </row>
    <row r="2057" spans="2:9" x14ac:dyDescent="0.3">
      <c r="I2057" s="22"/>
    </row>
    <row r="2058" spans="2:9" x14ac:dyDescent="0.3">
      <c r="I2058" s="22"/>
    </row>
    <row r="2059" spans="2:9" ht="15" thickBot="1" x14ac:dyDescent="0.35">
      <c r="I2059" s="22"/>
    </row>
    <row r="2060" spans="2:9" ht="42" thickBot="1" x14ac:dyDescent="0.35">
      <c r="B2060" s="2" t="s">
        <v>2</v>
      </c>
      <c r="C2060" s="3" t="s">
        <v>207</v>
      </c>
      <c r="D2060" s="64" t="s">
        <v>208</v>
      </c>
      <c r="E2060" s="65"/>
      <c r="F2060" s="65"/>
      <c r="G2060" s="66"/>
      <c r="H2060" s="23" t="s">
        <v>250</v>
      </c>
      <c r="I2060" s="24" t="s">
        <v>251</v>
      </c>
    </row>
    <row r="2061" spans="2:9" ht="15" thickBot="1" x14ac:dyDescent="0.35">
      <c r="B2061" s="4" t="s">
        <v>3</v>
      </c>
      <c r="C2061" s="3" t="s">
        <v>213</v>
      </c>
      <c r="D2061" s="67"/>
      <c r="E2061" s="68"/>
      <c r="F2061" s="68"/>
      <c r="G2061" s="69"/>
      <c r="I2061" s="24" t="s">
        <v>251</v>
      </c>
    </row>
    <row r="2062" spans="2:9" ht="24.6" thickBot="1" x14ac:dyDescent="0.35">
      <c r="B2062" s="5" t="s">
        <v>5</v>
      </c>
      <c r="C2062" s="70" t="s">
        <v>6</v>
      </c>
      <c r="D2062" s="71"/>
      <c r="E2062" s="72"/>
      <c r="F2062" s="6" t="s">
        <v>7</v>
      </c>
      <c r="G2062" s="7" t="s">
        <v>8</v>
      </c>
      <c r="I2062" s="25" t="s">
        <v>252</v>
      </c>
    </row>
    <row r="2063" spans="2:9" ht="41.4" thickBot="1" x14ac:dyDescent="0.35">
      <c r="B2063" s="2" t="s">
        <v>255</v>
      </c>
      <c r="C2063" s="73" t="s">
        <v>514</v>
      </c>
      <c r="D2063" s="74"/>
      <c r="E2063" s="75"/>
      <c r="F2063" s="8" t="s">
        <v>368</v>
      </c>
      <c r="G2063" s="9" t="s">
        <v>258</v>
      </c>
      <c r="H2063" s="26" t="str">
        <f>IFERROR(VLOOKUP(C2061,'[1]piano 20-22'!$D$5:$F$142,3,FALSE),"")</f>
        <v xml:space="preserve">Da marzo 2022 </v>
      </c>
      <c r="I2063" s="27" t="s">
        <v>253</v>
      </c>
    </row>
    <row r="2064" spans="2:9" ht="40.799999999999997" x14ac:dyDescent="0.3">
      <c r="B2064" s="10" t="s">
        <v>259</v>
      </c>
      <c r="C2064" s="76" t="s">
        <v>258</v>
      </c>
      <c r="D2064" s="77"/>
      <c r="E2064" s="78"/>
      <c r="F2064" s="8" t="s">
        <v>258</v>
      </c>
      <c r="G2064" s="9" t="s">
        <v>258</v>
      </c>
      <c r="H2064" s="26" t="str">
        <f>IFERROR(VLOOKUP(C2061,'[1]piano 21-23'!$D$5:$F$142,3,FALSE),"")</f>
        <v/>
      </c>
      <c r="I2064" s="27" t="s">
        <v>253</v>
      </c>
    </row>
    <row r="2065" spans="2:9" ht="41.4" thickBot="1" x14ac:dyDescent="0.35">
      <c r="B2065" s="11" t="s">
        <v>262</v>
      </c>
      <c r="C2065" s="79" t="s">
        <v>258</v>
      </c>
      <c r="D2065" s="80"/>
      <c r="E2065" s="81"/>
      <c r="F2065" s="12" t="s">
        <v>258</v>
      </c>
      <c r="G2065" s="13" t="s">
        <v>258</v>
      </c>
      <c r="H2065" s="26" t="str">
        <f>IFERROR(VLOOKUP(C2061,'[1]piano 22-24'!$D$5:$F$142,3,FALSE),"")</f>
        <v/>
      </c>
      <c r="I2065" s="27" t="s">
        <v>253</v>
      </c>
    </row>
    <row r="2066" spans="2:9" ht="28.8" x14ac:dyDescent="0.3">
      <c r="B2066" s="14" t="s">
        <v>9</v>
      </c>
      <c r="C2066" s="15" t="s">
        <v>10</v>
      </c>
      <c r="D2066" s="16" t="s">
        <v>11</v>
      </c>
      <c r="E2066" s="17" t="s">
        <v>12</v>
      </c>
      <c r="F2066" s="54"/>
      <c r="G2066" s="55"/>
      <c r="I2066" s="24" t="s">
        <v>254</v>
      </c>
    </row>
    <row r="2067" spans="2:9" x14ac:dyDescent="0.3">
      <c r="B2067" s="18" t="s">
        <v>13</v>
      </c>
      <c r="C2067" s="19">
        <v>44927</v>
      </c>
      <c r="D2067" s="56" t="s">
        <v>14</v>
      </c>
      <c r="E2067" s="58"/>
      <c r="F2067" s="60" t="s">
        <v>15</v>
      </c>
      <c r="G2067" s="61"/>
      <c r="I2067" s="24" t="s">
        <v>254</v>
      </c>
    </row>
    <row r="2068" spans="2:9" ht="15" thickBot="1" x14ac:dyDescent="0.35">
      <c r="B2068" s="20" t="s">
        <v>16</v>
      </c>
      <c r="C2068" s="21">
        <v>45657</v>
      </c>
      <c r="D2068" s="57"/>
      <c r="E2068" s="59"/>
      <c r="F2068" s="62"/>
      <c r="G2068" s="63"/>
      <c r="I2068" s="24" t="s">
        <v>254</v>
      </c>
    </row>
    <row r="2069" spans="2:9" x14ac:dyDescent="0.3">
      <c r="I2069" s="22"/>
    </row>
    <row r="2070" spans="2:9" x14ac:dyDescent="0.3">
      <c r="I2070" s="22"/>
    </row>
    <row r="2071" spans="2:9" x14ac:dyDescent="0.3">
      <c r="I2071" s="22"/>
    </row>
    <row r="2072" spans="2:9" ht="15" thickBot="1" x14ac:dyDescent="0.35">
      <c r="I2072" s="22"/>
    </row>
    <row r="2073" spans="2:9" ht="42" thickBot="1" x14ac:dyDescent="0.35">
      <c r="B2073" s="2" t="s">
        <v>2</v>
      </c>
      <c r="C2073" s="3" t="s">
        <v>207</v>
      </c>
      <c r="D2073" s="64" t="s">
        <v>208</v>
      </c>
      <c r="E2073" s="65"/>
      <c r="F2073" s="65"/>
      <c r="G2073" s="66"/>
      <c r="H2073" s="23" t="s">
        <v>250</v>
      </c>
      <c r="I2073" s="24" t="s">
        <v>251</v>
      </c>
    </row>
    <row r="2074" spans="2:9" ht="15" thickBot="1" x14ac:dyDescent="0.35">
      <c r="B2074" s="4" t="s">
        <v>3</v>
      </c>
      <c r="C2074" s="3" t="s">
        <v>214</v>
      </c>
      <c r="D2074" s="67"/>
      <c r="E2074" s="68"/>
      <c r="F2074" s="68"/>
      <c r="G2074" s="69"/>
      <c r="I2074" s="24" t="s">
        <v>251</v>
      </c>
    </row>
    <row r="2075" spans="2:9" ht="24.6" thickBot="1" x14ac:dyDescent="0.35">
      <c r="B2075" s="5" t="s">
        <v>5</v>
      </c>
      <c r="C2075" s="70" t="s">
        <v>6</v>
      </c>
      <c r="D2075" s="71"/>
      <c r="E2075" s="72"/>
      <c r="F2075" s="6" t="s">
        <v>7</v>
      </c>
      <c r="G2075" s="7" t="s">
        <v>8</v>
      </c>
      <c r="I2075" s="25" t="s">
        <v>252</v>
      </c>
    </row>
    <row r="2076" spans="2:9" ht="41.4" thickBot="1" x14ac:dyDescent="0.35">
      <c r="B2076" s="2" t="s">
        <v>255</v>
      </c>
      <c r="C2076" s="73" t="s">
        <v>515</v>
      </c>
      <c r="D2076" s="74"/>
      <c r="E2076" s="75"/>
      <c r="F2076" s="8" t="s">
        <v>355</v>
      </c>
      <c r="G2076" s="9" t="s">
        <v>258</v>
      </c>
      <c r="H2076" s="26" t="str">
        <f>IFERROR(VLOOKUP(C2074,'[1]piano 20-22'!$D$5:$F$142,3,FALSE),"")</f>
        <v xml:space="preserve">Da dicembre 2022 </v>
      </c>
      <c r="I2076" s="27" t="s">
        <v>253</v>
      </c>
    </row>
    <row r="2077" spans="2:9" ht="40.799999999999997" x14ac:dyDescent="0.3">
      <c r="B2077" s="10" t="s">
        <v>259</v>
      </c>
      <c r="C2077" s="76" t="s">
        <v>258</v>
      </c>
      <c r="D2077" s="77"/>
      <c r="E2077" s="78"/>
      <c r="F2077" s="8" t="s">
        <v>258</v>
      </c>
      <c r="G2077" s="9" t="s">
        <v>258</v>
      </c>
      <c r="H2077" s="26" t="str">
        <f>IFERROR(VLOOKUP(C2074,'[1]piano 21-23'!$D$5:$F$142,3,FALSE),"")</f>
        <v/>
      </c>
      <c r="I2077" s="27" t="s">
        <v>253</v>
      </c>
    </row>
    <row r="2078" spans="2:9" ht="41.4" thickBot="1" x14ac:dyDescent="0.35">
      <c r="B2078" s="11" t="s">
        <v>262</v>
      </c>
      <c r="C2078" s="79" t="s">
        <v>258</v>
      </c>
      <c r="D2078" s="80"/>
      <c r="E2078" s="81"/>
      <c r="F2078" s="12" t="s">
        <v>258</v>
      </c>
      <c r="G2078" s="13" t="s">
        <v>258</v>
      </c>
      <c r="H2078" s="26" t="str">
        <f>IFERROR(VLOOKUP(C2074,'[1]piano 22-24'!$D$5:$F$142,3,FALSE),"")</f>
        <v/>
      </c>
      <c r="I2078" s="27" t="s">
        <v>253</v>
      </c>
    </row>
    <row r="2079" spans="2:9" ht="28.8" x14ac:dyDescent="0.3">
      <c r="B2079" s="14" t="s">
        <v>9</v>
      </c>
      <c r="C2079" s="15" t="s">
        <v>10</v>
      </c>
      <c r="D2079" s="16" t="s">
        <v>11</v>
      </c>
      <c r="E2079" s="17" t="s">
        <v>12</v>
      </c>
      <c r="F2079" s="54"/>
      <c r="G2079" s="55"/>
      <c r="I2079" s="24" t="s">
        <v>254</v>
      </c>
    </row>
    <row r="2080" spans="2:9" x14ac:dyDescent="0.3">
      <c r="B2080" s="18" t="s">
        <v>13</v>
      </c>
      <c r="C2080" s="19">
        <v>44927</v>
      </c>
      <c r="D2080" s="56" t="s">
        <v>14</v>
      </c>
      <c r="E2080" s="58"/>
      <c r="F2080" s="60" t="s">
        <v>15</v>
      </c>
      <c r="G2080" s="61"/>
      <c r="I2080" s="24" t="s">
        <v>254</v>
      </c>
    </row>
    <row r="2081" spans="2:9" ht="15" thickBot="1" x14ac:dyDescent="0.35">
      <c r="B2081" s="20" t="s">
        <v>16</v>
      </c>
      <c r="C2081" s="21">
        <v>45657</v>
      </c>
      <c r="D2081" s="57"/>
      <c r="E2081" s="59"/>
      <c r="F2081" s="62"/>
      <c r="G2081" s="63"/>
      <c r="I2081" s="24" t="s">
        <v>254</v>
      </c>
    </row>
    <row r="2082" spans="2:9" x14ac:dyDescent="0.3">
      <c r="I2082" s="22"/>
    </row>
    <row r="2083" spans="2:9" x14ac:dyDescent="0.3">
      <c r="I2083" s="22"/>
    </row>
    <row r="2084" spans="2:9" x14ac:dyDescent="0.3">
      <c r="I2084" s="22"/>
    </row>
    <row r="2085" spans="2:9" ht="15" thickBot="1" x14ac:dyDescent="0.35">
      <c r="I2085" s="22"/>
    </row>
    <row r="2086" spans="2:9" ht="42" thickBot="1" x14ac:dyDescent="0.35">
      <c r="B2086" s="2" t="s">
        <v>2</v>
      </c>
      <c r="C2086" s="3" t="s">
        <v>207</v>
      </c>
      <c r="D2086" s="64" t="s">
        <v>208</v>
      </c>
      <c r="E2086" s="65"/>
      <c r="F2086" s="65"/>
      <c r="G2086" s="66"/>
      <c r="H2086" s="23" t="s">
        <v>250</v>
      </c>
      <c r="I2086" s="24" t="s">
        <v>251</v>
      </c>
    </row>
    <row r="2087" spans="2:9" ht="15" thickBot="1" x14ac:dyDescent="0.35">
      <c r="B2087" s="4" t="s">
        <v>3</v>
      </c>
      <c r="C2087" s="3" t="s">
        <v>215</v>
      </c>
      <c r="D2087" s="67"/>
      <c r="E2087" s="68"/>
      <c r="F2087" s="68"/>
      <c r="G2087" s="69"/>
      <c r="I2087" s="24" t="s">
        <v>251</v>
      </c>
    </row>
    <row r="2088" spans="2:9" ht="24.6" thickBot="1" x14ac:dyDescent="0.35">
      <c r="B2088" s="5" t="s">
        <v>5</v>
      </c>
      <c r="C2088" s="70" t="s">
        <v>6</v>
      </c>
      <c r="D2088" s="71"/>
      <c r="E2088" s="72"/>
      <c r="F2088" s="6" t="s">
        <v>7</v>
      </c>
      <c r="G2088" s="7" t="s">
        <v>8</v>
      </c>
      <c r="I2088" s="25" t="s">
        <v>252</v>
      </c>
    </row>
    <row r="2089" spans="2:9" ht="41.4" thickBot="1" x14ac:dyDescent="0.35">
      <c r="B2089" s="2" t="s">
        <v>255</v>
      </c>
      <c r="C2089" s="73" t="s">
        <v>516</v>
      </c>
      <c r="D2089" s="74"/>
      <c r="E2089" s="75"/>
      <c r="F2089" s="8" t="s">
        <v>333</v>
      </c>
      <c r="G2089" s="9" t="s">
        <v>258</v>
      </c>
      <c r="H2089" s="26" t="str">
        <f>IFERROR(VLOOKUP(C2087,'[1]piano 20-22'!$D$5:$F$142,3,FALSE),"")</f>
        <v xml:space="preserve">Da gennaio 2021 </v>
      </c>
      <c r="I2089" s="27" t="s">
        <v>253</v>
      </c>
    </row>
    <row r="2090" spans="2:9" ht="40.799999999999997" x14ac:dyDescent="0.3">
      <c r="B2090" s="10" t="s">
        <v>259</v>
      </c>
      <c r="C2090" s="76" t="s">
        <v>517</v>
      </c>
      <c r="D2090" s="77"/>
      <c r="E2090" s="78"/>
      <c r="F2090" s="8" t="s">
        <v>335</v>
      </c>
      <c r="G2090" s="9" t="s">
        <v>258</v>
      </c>
      <c r="H2090" s="26" t="str">
        <f>IFERROR(VLOOKUP(C2087,'[1]piano 21-23'!$D$5:$F$142,3,FALSE),"")</f>
        <v xml:space="preserve">Da gennaio 2021 (in corso) </v>
      </c>
      <c r="I2090" s="27" t="s">
        <v>253</v>
      </c>
    </row>
    <row r="2091" spans="2:9" ht="41.4" thickBot="1" x14ac:dyDescent="0.35">
      <c r="B2091" s="11" t="s">
        <v>262</v>
      </c>
      <c r="C2091" s="79" t="s">
        <v>258</v>
      </c>
      <c r="D2091" s="80"/>
      <c r="E2091" s="81"/>
      <c r="F2091" s="12" t="s">
        <v>258</v>
      </c>
      <c r="G2091" s="13" t="s">
        <v>258</v>
      </c>
      <c r="H2091" s="26" t="str">
        <f>IFERROR(VLOOKUP(C2087,'[1]piano 22-24'!$D$5:$F$142,3,FALSE),"")</f>
        <v/>
      </c>
      <c r="I2091" s="27" t="s">
        <v>253</v>
      </c>
    </row>
    <row r="2092" spans="2:9" ht="28.8" x14ac:dyDescent="0.3">
      <c r="B2092" s="14" t="s">
        <v>9</v>
      </c>
      <c r="C2092" s="15" t="s">
        <v>10</v>
      </c>
      <c r="D2092" s="16" t="s">
        <v>11</v>
      </c>
      <c r="E2092" s="17" t="s">
        <v>12</v>
      </c>
      <c r="F2092" s="54"/>
      <c r="G2092" s="55"/>
      <c r="I2092" s="24" t="s">
        <v>254</v>
      </c>
    </row>
    <row r="2093" spans="2:9" x14ac:dyDescent="0.3">
      <c r="B2093" s="18" t="s">
        <v>13</v>
      </c>
      <c r="C2093" s="19">
        <v>44927</v>
      </c>
      <c r="D2093" s="56" t="s">
        <v>14</v>
      </c>
      <c r="E2093" s="58"/>
      <c r="F2093" s="60" t="s">
        <v>15</v>
      </c>
      <c r="G2093" s="61"/>
      <c r="I2093" s="24" t="s">
        <v>254</v>
      </c>
    </row>
    <row r="2094" spans="2:9" ht="15" thickBot="1" x14ac:dyDescent="0.35">
      <c r="B2094" s="20" t="s">
        <v>16</v>
      </c>
      <c r="C2094" s="21">
        <v>45657</v>
      </c>
      <c r="D2094" s="57"/>
      <c r="E2094" s="59"/>
      <c r="F2094" s="62"/>
      <c r="G2094" s="63"/>
      <c r="I2094" s="24" t="s">
        <v>254</v>
      </c>
    </row>
    <row r="2095" spans="2:9" x14ac:dyDescent="0.3">
      <c r="I2095" s="22"/>
    </row>
    <row r="2096" spans="2:9" x14ac:dyDescent="0.3">
      <c r="I2096" s="22"/>
    </row>
    <row r="2097" spans="2:9" x14ac:dyDescent="0.3">
      <c r="I2097" s="22"/>
    </row>
    <row r="2098" spans="2:9" ht="15" thickBot="1" x14ac:dyDescent="0.35">
      <c r="I2098" s="22"/>
    </row>
    <row r="2099" spans="2:9" ht="42" thickBot="1" x14ac:dyDescent="0.35">
      <c r="B2099" s="2" t="s">
        <v>2</v>
      </c>
      <c r="C2099" s="3" t="s">
        <v>207</v>
      </c>
      <c r="D2099" s="64" t="s">
        <v>208</v>
      </c>
      <c r="E2099" s="65"/>
      <c r="F2099" s="65"/>
      <c r="G2099" s="66"/>
      <c r="H2099" s="23" t="s">
        <v>250</v>
      </c>
      <c r="I2099" s="24" t="s">
        <v>251</v>
      </c>
    </row>
    <row r="2100" spans="2:9" ht="15" thickBot="1" x14ac:dyDescent="0.35">
      <c r="B2100" s="4" t="s">
        <v>3</v>
      </c>
      <c r="C2100" s="3" t="s">
        <v>216</v>
      </c>
      <c r="D2100" s="67"/>
      <c r="E2100" s="68"/>
      <c r="F2100" s="68"/>
      <c r="G2100" s="69"/>
      <c r="I2100" s="24" t="s">
        <v>251</v>
      </c>
    </row>
    <row r="2101" spans="2:9" ht="24.6" thickBot="1" x14ac:dyDescent="0.35">
      <c r="B2101" s="5" t="s">
        <v>5</v>
      </c>
      <c r="C2101" s="70" t="s">
        <v>6</v>
      </c>
      <c r="D2101" s="71"/>
      <c r="E2101" s="72"/>
      <c r="F2101" s="6" t="s">
        <v>7</v>
      </c>
      <c r="G2101" s="7" t="s">
        <v>8</v>
      </c>
      <c r="I2101" s="25" t="s">
        <v>252</v>
      </c>
    </row>
    <row r="2102" spans="2:9" ht="41.4" thickBot="1" x14ac:dyDescent="0.35">
      <c r="B2102" s="2" t="s">
        <v>255</v>
      </c>
      <c r="C2102" s="73" t="s">
        <v>518</v>
      </c>
      <c r="D2102" s="74"/>
      <c r="E2102" s="75"/>
      <c r="F2102" s="8" t="s">
        <v>338</v>
      </c>
      <c r="G2102" s="9" t="s">
        <v>258</v>
      </c>
      <c r="H2102" s="26" t="str">
        <f>IFERROR(VLOOKUP(C2100,'[1]piano 20-22'!$D$5:$F$142,3,FALSE),"")</f>
        <v xml:space="preserve">Da febbraio 2021 </v>
      </c>
      <c r="I2102" s="27" t="s">
        <v>253</v>
      </c>
    </row>
    <row r="2103" spans="2:9" ht="40.799999999999997" x14ac:dyDescent="0.3">
      <c r="B2103" s="10" t="s">
        <v>259</v>
      </c>
      <c r="C2103" s="76" t="s">
        <v>518</v>
      </c>
      <c r="D2103" s="77"/>
      <c r="E2103" s="78"/>
      <c r="F2103" s="8" t="s">
        <v>519</v>
      </c>
      <c r="G2103" s="9" t="s">
        <v>258</v>
      </c>
      <c r="H2103" s="26" t="str">
        <f>IFERROR(VLOOKUP(C2100,'[1]piano 21-23'!$D$5:$F$142,3,FALSE),"")</f>
        <v xml:space="preserve">Da febbraio 2021 (in corso) </v>
      </c>
      <c r="I2103" s="27" t="s">
        <v>253</v>
      </c>
    </row>
    <row r="2104" spans="2:9" ht="41.4" thickBot="1" x14ac:dyDescent="0.35">
      <c r="B2104" s="11" t="s">
        <v>262</v>
      </c>
      <c r="C2104" s="79" t="s">
        <v>258</v>
      </c>
      <c r="D2104" s="80"/>
      <c r="E2104" s="81"/>
      <c r="F2104" s="12" t="s">
        <v>258</v>
      </c>
      <c r="G2104" s="13" t="s">
        <v>258</v>
      </c>
      <c r="H2104" s="26" t="str">
        <f>IFERROR(VLOOKUP(C2100,'[1]piano 22-24'!$D$5:$F$142,3,FALSE),"")</f>
        <v/>
      </c>
      <c r="I2104" s="27" t="s">
        <v>253</v>
      </c>
    </row>
    <row r="2105" spans="2:9" ht="28.8" x14ac:dyDescent="0.3">
      <c r="B2105" s="14" t="s">
        <v>9</v>
      </c>
      <c r="C2105" s="15" t="s">
        <v>10</v>
      </c>
      <c r="D2105" s="16" t="s">
        <v>11</v>
      </c>
      <c r="E2105" s="17" t="s">
        <v>12</v>
      </c>
      <c r="F2105" s="54"/>
      <c r="G2105" s="55"/>
      <c r="I2105" s="24" t="s">
        <v>254</v>
      </c>
    </row>
    <row r="2106" spans="2:9" x14ac:dyDescent="0.3">
      <c r="B2106" s="18" t="s">
        <v>13</v>
      </c>
      <c r="C2106" s="19">
        <v>44927</v>
      </c>
      <c r="D2106" s="56" t="s">
        <v>14</v>
      </c>
      <c r="E2106" s="58"/>
      <c r="F2106" s="60" t="s">
        <v>15</v>
      </c>
      <c r="G2106" s="61"/>
      <c r="I2106" s="24" t="s">
        <v>254</v>
      </c>
    </row>
    <row r="2107" spans="2:9" ht="15" thickBot="1" x14ac:dyDescent="0.35">
      <c r="B2107" s="20" t="s">
        <v>16</v>
      </c>
      <c r="C2107" s="21">
        <v>45657</v>
      </c>
      <c r="D2107" s="57"/>
      <c r="E2107" s="59"/>
      <c r="F2107" s="62"/>
      <c r="G2107" s="63"/>
      <c r="I2107" s="24" t="s">
        <v>254</v>
      </c>
    </row>
    <row r="2108" spans="2:9" x14ac:dyDescent="0.3">
      <c r="I2108" s="22"/>
    </row>
    <row r="2109" spans="2:9" x14ac:dyDescent="0.3">
      <c r="I2109" s="22"/>
    </row>
    <row r="2110" spans="2:9" x14ac:dyDescent="0.3">
      <c r="I2110" s="22"/>
    </row>
    <row r="2111" spans="2:9" ht="15" thickBot="1" x14ac:dyDescent="0.35">
      <c r="I2111" s="22"/>
    </row>
    <row r="2112" spans="2:9" ht="42" thickBot="1" x14ac:dyDescent="0.35">
      <c r="B2112" s="2" t="s">
        <v>2</v>
      </c>
      <c r="C2112" s="3" t="s">
        <v>207</v>
      </c>
      <c r="D2112" s="64" t="s">
        <v>208</v>
      </c>
      <c r="E2112" s="65"/>
      <c r="F2112" s="65"/>
      <c r="G2112" s="66"/>
      <c r="H2112" s="23" t="s">
        <v>250</v>
      </c>
      <c r="I2112" s="24" t="s">
        <v>251</v>
      </c>
    </row>
    <row r="2113" spans="2:9" ht="15" thickBot="1" x14ac:dyDescent="0.35">
      <c r="B2113" s="4" t="s">
        <v>3</v>
      </c>
      <c r="C2113" s="3" t="s">
        <v>217</v>
      </c>
      <c r="D2113" s="67"/>
      <c r="E2113" s="68"/>
      <c r="F2113" s="68"/>
      <c r="G2113" s="69"/>
      <c r="I2113" s="24" t="s">
        <v>251</v>
      </c>
    </row>
    <row r="2114" spans="2:9" ht="24.6" thickBot="1" x14ac:dyDescent="0.35">
      <c r="B2114" s="5" t="s">
        <v>5</v>
      </c>
      <c r="C2114" s="70" t="s">
        <v>6</v>
      </c>
      <c r="D2114" s="71"/>
      <c r="E2114" s="72"/>
      <c r="F2114" s="6" t="s">
        <v>7</v>
      </c>
      <c r="G2114" s="7" t="s">
        <v>8</v>
      </c>
      <c r="I2114" s="25" t="s">
        <v>252</v>
      </c>
    </row>
    <row r="2115" spans="2:9" ht="41.4" thickBot="1" x14ac:dyDescent="0.35">
      <c r="B2115" s="2" t="s">
        <v>255</v>
      </c>
      <c r="C2115" s="73" t="s">
        <v>520</v>
      </c>
      <c r="D2115" s="74"/>
      <c r="E2115" s="75"/>
      <c r="F2115" s="8" t="s">
        <v>338</v>
      </c>
      <c r="G2115" s="9" t="s">
        <v>258</v>
      </c>
      <c r="H2115" s="26" t="str">
        <f>IFERROR(VLOOKUP(C2113,'[1]piano 20-22'!$D$5:$F$142,3,FALSE),"")</f>
        <v xml:space="preserve">Da febbraio 2021 </v>
      </c>
      <c r="I2115" s="27" t="s">
        <v>253</v>
      </c>
    </row>
    <row r="2116" spans="2:9" ht="40.799999999999997" x14ac:dyDescent="0.3">
      <c r="B2116" s="10" t="s">
        <v>259</v>
      </c>
      <c r="C2116" s="76" t="s">
        <v>258</v>
      </c>
      <c r="D2116" s="77"/>
      <c r="E2116" s="78"/>
      <c r="F2116" s="8" t="s">
        <v>258</v>
      </c>
      <c r="G2116" s="9" t="s">
        <v>258</v>
      </c>
      <c r="H2116" s="26" t="str">
        <f>IFERROR(VLOOKUP(C2113,'[1]piano 21-23'!$D$5:$F$142,3,FALSE),"")</f>
        <v/>
      </c>
      <c r="I2116" s="27" t="s">
        <v>253</v>
      </c>
    </row>
    <row r="2117" spans="2:9" ht="41.4" thickBot="1" x14ac:dyDescent="0.35">
      <c r="B2117" s="11" t="s">
        <v>262</v>
      </c>
      <c r="C2117" s="79" t="s">
        <v>258</v>
      </c>
      <c r="D2117" s="80"/>
      <c r="E2117" s="81"/>
      <c r="F2117" s="12" t="s">
        <v>258</v>
      </c>
      <c r="G2117" s="13" t="s">
        <v>258</v>
      </c>
      <c r="H2117" s="26" t="str">
        <f>IFERROR(VLOOKUP(C2113,'[1]piano 22-24'!$D$5:$F$142,3,FALSE),"")</f>
        <v/>
      </c>
      <c r="I2117" s="27" t="s">
        <v>253</v>
      </c>
    </row>
    <row r="2118" spans="2:9" ht="28.8" x14ac:dyDescent="0.3">
      <c r="B2118" s="14" t="s">
        <v>9</v>
      </c>
      <c r="C2118" s="15" t="s">
        <v>10</v>
      </c>
      <c r="D2118" s="16" t="s">
        <v>11</v>
      </c>
      <c r="E2118" s="17" t="s">
        <v>12</v>
      </c>
      <c r="F2118" s="54"/>
      <c r="G2118" s="55"/>
      <c r="I2118" s="24" t="s">
        <v>254</v>
      </c>
    </row>
    <row r="2119" spans="2:9" x14ac:dyDescent="0.3">
      <c r="B2119" s="18" t="s">
        <v>13</v>
      </c>
      <c r="C2119" s="19">
        <v>44927</v>
      </c>
      <c r="D2119" s="56" t="s">
        <v>14</v>
      </c>
      <c r="E2119" s="58"/>
      <c r="F2119" s="60" t="s">
        <v>15</v>
      </c>
      <c r="G2119" s="61"/>
      <c r="I2119" s="24" t="s">
        <v>254</v>
      </c>
    </row>
    <row r="2120" spans="2:9" ht="15" thickBot="1" x14ac:dyDescent="0.35">
      <c r="B2120" s="20" t="s">
        <v>16</v>
      </c>
      <c r="C2120" s="21">
        <v>45657</v>
      </c>
      <c r="D2120" s="57"/>
      <c r="E2120" s="59"/>
      <c r="F2120" s="62"/>
      <c r="G2120" s="63"/>
      <c r="I2120" s="24" t="s">
        <v>254</v>
      </c>
    </row>
    <row r="2121" spans="2:9" x14ac:dyDescent="0.3">
      <c r="I2121" s="22"/>
    </row>
    <row r="2122" spans="2:9" x14ac:dyDescent="0.3">
      <c r="I2122" s="22"/>
    </row>
    <row r="2123" spans="2:9" x14ac:dyDescent="0.3">
      <c r="I2123" s="22"/>
    </row>
    <row r="2124" spans="2:9" ht="15" thickBot="1" x14ac:dyDescent="0.35">
      <c r="I2124" s="22"/>
    </row>
    <row r="2125" spans="2:9" ht="42" thickBot="1" x14ac:dyDescent="0.35">
      <c r="B2125" s="2" t="s">
        <v>2</v>
      </c>
      <c r="C2125" s="3" t="s">
        <v>207</v>
      </c>
      <c r="D2125" s="64" t="s">
        <v>208</v>
      </c>
      <c r="E2125" s="65"/>
      <c r="F2125" s="65"/>
      <c r="G2125" s="66"/>
      <c r="H2125" s="23" t="s">
        <v>250</v>
      </c>
      <c r="I2125" s="24" t="s">
        <v>251</v>
      </c>
    </row>
    <row r="2126" spans="2:9" ht="15" thickBot="1" x14ac:dyDescent="0.35">
      <c r="B2126" s="4" t="s">
        <v>3</v>
      </c>
      <c r="C2126" s="3" t="s">
        <v>218</v>
      </c>
      <c r="D2126" s="67"/>
      <c r="E2126" s="68"/>
      <c r="F2126" s="68"/>
      <c r="G2126" s="69"/>
      <c r="I2126" s="24" t="s">
        <v>251</v>
      </c>
    </row>
    <row r="2127" spans="2:9" ht="24.6" thickBot="1" x14ac:dyDescent="0.35">
      <c r="B2127" s="5" t="s">
        <v>5</v>
      </c>
      <c r="C2127" s="70" t="s">
        <v>6</v>
      </c>
      <c r="D2127" s="71"/>
      <c r="E2127" s="72"/>
      <c r="F2127" s="6" t="s">
        <v>7</v>
      </c>
      <c r="G2127" s="7" t="s">
        <v>8</v>
      </c>
      <c r="I2127" s="25" t="s">
        <v>252</v>
      </c>
    </row>
    <row r="2128" spans="2:9" ht="41.4" thickBot="1" x14ac:dyDescent="0.35">
      <c r="B2128" s="2" t="s">
        <v>255</v>
      </c>
      <c r="C2128" s="73" t="s">
        <v>521</v>
      </c>
      <c r="D2128" s="74"/>
      <c r="E2128" s="75"/>
      <c r="F2128" s="8" t="s">
        <v>403</v>
      </c>
      <c r="G2128" s="9" t="s">
        <v>258</v>
      </c>
      <c r="H2128" s="26" t="str">
        <f>IFERROR(VLOOKUP(C2126,'[1]piano 20-22'!$D$5:$F$142,3,FALSE),"")</f>
        <v xml:space="preserve">Da marzo 2021 </v>
      </c>
      <c r="I2128" s="27" t="s">
        <v>253</v>
      </c>
    </row>
    <row r="2129" spans="2:9" ht="40.799999999999997" x14ac:dyDescent="0.3">
      <c r="B2129" s="10" t="s">
        <v>259</v>
      </c>
      <c r="C2129" s="76" t="s">
        <v>521</v>
      </c>
      <c r="D2129" s="77"/>
      <c r="E2129" s="78"/>
      <c r="F2129" s="8" t="s">
        <v>282</v>
      </c>
      <c r="G2129" s="9" t="s">
        <v>258</v>
      </c>
      <c r="H2129" s="26" t="str">
        <f>IFERROR(VLOOKUP(C2126,'[1]piano 21-23'!$D$5:$F$142,3,FALSE),"")</f>
        <v xml:space="preserve">Da gennaio 2022 </v>
      </c>
      <c r="I2129" s="27" t="s">
        <v>253</v>
      </c>
    </row>
    <row r="2130" spans="2:9" ht="41.4" thickBot="1" x14ac:dyDescent="0.35">
      <c r="B2130" s="11" t="s">
        <v>262</v>
      </c>
      <c r="C2130" s="79" t="s">
        <v>258</v>
      </c>
      <c r="D2130" s="80"/>
      <c r="E2130" s="81"/>
      <c r="F2130" s="12" t="s">
        <v>258</v>
      </c>
      <c r="G2130" s="13" t="s">
        <v>258</v>
      </c>
      <c r="H2130" s="26" t="str">
        <f>IFERROR(VLOOKUP(C2126,'[1]piano 22-24'!$D$5:$F$142,3,FALSE),"")</f>
        <v/>
      </c>
      <c r="I2130" s="27" t="s">
        <v>253</v>
      </c>
    </row>
    <row r="2131" spans="2:9" ht="28.8" x14ac:dyDescent="0.3">
      <c r="B2131" s="14" t="s">
        <v>9</v>
      </c>
      <c r="C2131" s="15" t="s">
        <v>10</v>
      </c>
      <c r="D2131" s="16" t="s">
        <v>11</v>
      </c>
      <c r="E2131" s="17" t="s">
        <v>12</v>
      </c>
      <c r="F2131" s="54"/>
      <c r="G2131" s="55"/>
      <c r="I2131" s="24" t="s">
        <v>254</v>
      </c>
    </row>
    <row r="2132" spans="2:9" x14ac:dyDescent="0.3">
      <c r="B2132" s="18" t="s">
        <v>13</v>
      </c>
      <c r="C2132" s="19">
        <v>44927</v>
      </c>
      <c r="D2132" s="56" t="s">
        <v>14</v>
      </c>
      <c r="E2132" s="58"/>
      <c r="F2132" s="60" t="s">
        <v>15</v>
      </c>
      <c r="G2132" s="61"/>
      <c r="I2132" s="24" t="s">
        <v>254</v>
      </c>
    </row>
    <row r="2133" spans="2:9" ht="15" thickBot="1" x14ac:dyDescent="0.35">
      <c r="B2133" s="20" t="s">
        <v>16</v>
      </c>
      <c r="C2133" s="21">
        <v>45657</v>
      </c>
      <c r="D2133" s="57"/>
      <c r="E2133" s="59"/>
      <c r="F2133" s="62"/>
      <c r="G2133" s="63"/>
      <c r="I2133" s="24" t="s">
        <v>254</v>
      </c>
    </row>
    <row r="2134" spans="2:9" x14ac:dyDescent="0.3">
      <c r="I2134" s="22"/>
    </row>
    <row r="2135" spans="2:9" x14ac:dyDescent="0.3">
      <c r="I2135" s="22"/>
    </row>
    <row r="2136" spans="2:9" x14ac:dyDescent="0.3">
      <c r="I2136" s="22"/>
    </row>
    <row r="2137" spans="2:9" ht="15" thickBot="1" x14ac:dyDescent="0.35">
      <c r="I2137" s="22"/>
    </row>
    <row r="2138" spans="2:9" ht="42" thickBot="1" x14ac:dyDescent="0.35">
      <c r="B2138" s="2" t="s">
        <v>2</v>
      </c>
      <c r="C2138" s="3" t="s">
        <v>207</v>
      </c>
      <c r="D2138" s="64" t="s">
        <v>208</v>
      </c>
      <c r="E2138" s="65"/>
      <c r="F2138" s="65"/>
      <c r="G2138" s="66"/>
      <c r="H2138" s="23" t="s">
        <v>250</v>
      </c>
      <c r="I2138" s="24" t="s">
        <v>251</v>
      </c>
    </row>
    <row r="2139" spans="2:9" ht="15" thickBot="1" x14ac:dyDescent="0.35">
      <c r="B2139" s="4" t="s">
        <v>3</v>
      </c>
      <c r="C2139" s="3" t="s">
        <v>219</v>
      </c>
      <c r="D2139" s="67"/>
      <c r="E2139" s="68"/>
      <c r="F2139" s="68"/>
      <c r="G2139" s="69"/>
      <c r="I2139" s="24" t="s">
        <v>251</v>
      </c>
    </row>
    <row r="2140" spans="2:9" ht="24.6" thickBot="1" x14ac:dyDescent="0.35">
      <c r="B2140" s="5" t="s">
        <v>5</v>
      </c>
      <c r="C2140" s="70" t="s">
        <v>6</v>
      </c>
      <c r="D2140" s="71"/>
      <c r="E2140" s="72"/>
      <c r="F2140" s="6" t="s">
        <v>7</v>
      </c>
      <c r="G2140" s="7" t="s">
        <v>8</v>
      </c>
      <c r="I2140" s="25" t="s">
        <v>252</v>
      </c>
    </row>
    <row r="2141" spans="2:9" ht="41.4" thickBot="1" x14ac:dyDescent="0.35">
      <c r="B2141" s="2" t="s">
        <v>255</v>
      </c>
      <c r="C2141" s="73" t="s">
        <v>522</v>
      </c>
      <c r="D2141" s="74"/>
      <c r="E2141" s="75"/>
      <c r="F2141" s="8" t="s">
        <v>300</v>
      </c>
      <c r="G2141" s="9" t="s">
        <v>258</v>
      </c>
      <c r="H2141" s="26" t="str">
        <f>IFERROR(VLOOKUP(C2139,'[1]piano 20-22'!$D$5:$F$142,3,FALSE),"")</f>
        <v xml:space="preserve">Da aprile 2021 </v>
      </c>
      <c r="I2141" s="27" t="s">
        <v>253</v>
      </c>
    </row>
    <row r="2142" spans="2:9" ht="40.799999999999997" x14ac:dyDescent="0.3">
      <c r="B2142" s="10" t="s">
        <v>259</v>
      </c>
      <c r="C2142" s="76" t="s">
        <v>523</v>
      </c>
      <c r="D2142" s="77"/>
      <c r="E2142" s="78"/>
      <c r="F2142" s="8" t="s">
        <v>301</v>
      </c>
      <c r="G2142" s="9" t="s">
        <v>258</v>
      </c>
      <c r="H2142" s="26" t="str">
        <f>IFERROR(VLOOKUP(C2139,'[1]piano 21-23'!$D$5:$F$142,3,FALSE),"")</f>
        <v xml:space="preserve">Da aprile 2021 (in corso) </v>
      </c>
      <c r="I2142" s="27" t="s">
        <v>253</v>
      </c>
    </row>
    <row r="2143" spans="2:9" ht="41.4" thickBot="1" x14ac:dyDescent="0.35">
      <c r="B2143" s="11" t="s">
        <v>262</v>
      </c>
      <c r="C2143" s="79" t="s">
        <v>258</v>
      </c>
      <c r="D2143" s="80"/>
      <c r="E2143" s="81"/>
      <c r="F2143" s="12" t="s">
        <v>258</v>
      </c>
      <c r="G2143" s="13" t="s">
        <v>258</v>
      </c>
      <c r="H2143" s="26" t="str">
        <f>IFERROR(VLOOKUP(C2139,'[1]piano 22-24'!$D$5:$F$142,3,FALSE),"")</f>
        <v/>
      </c>
      <c r="I2143" s="27" t="s">
        <v>253</v>
      </c>
    </row>
    <row r="2144" spans="2:9" ht="28.8" x14ac:dyDescent="0.3">
      <c r="B2144" s="14" t="s">
        <v>9</v>
      </c>
      <c r="C2144" s="15" t="s">
        <v>10</v>
      </c>
      <c r="D2144" s="16" t="s">
        <v>11</v>
      </c>
      <c r="E2144" s="17" t="s">
        <v>12</v>
      </c>
      <c r="F2144" s="54"/>
      <c r="G2144" s="55"/>
      <c r="I2144" s="24" t="s">
        <v>254</v>
      </c>
    </row>
    <row r="2145" spans="2:9" x14ac:dyDescent="0.3">
      <c r="B2145" s="18" t="s">
        <v>13</v>
      </c>
      <c r="C2145" s="19">
        <v>44927</v>
      </c>
      <c r="D2145" s="56" t="s">
        <v>14</v>
      </c>
      <c r="E2145" s="58"/>
      <c r="F2145" s="60" t="s">
        <v>15</v>
      </c>
      <c r="G2145" s="61"/>
      <c r="I2145" s="24" t="s">
        <v>254</v>
      </c>
    </row>
    <row r="2146" spans="2:9" ht="15" thickBot="1" x14ac:dyDescent="0.35">
      <c r="B2146" s="20" t="s">
        <v>16</v>
      </c>
      <c r="C2146" s="21">
        <v>45657</v>
      </c>
      <c r="D2146" s="57"/>
      <c r="E2146" s="59"/>
      <c r="F2146" s="62"/>
      <c r="G2146" s="63"/>
      <c r="I2146" s="24" t="s">
        <v>254</v>
      </c>
    </row>
    <row r="2147" spans="2:9" x14ac:dyDescent="0.3">
      <c r="I2147" s="22"/>
    </row>
    <row r="2148" spans="2:9" x14ac:dyDescent="0.3">
      <c r="I2148" s="22"/>
    </row>
    <row r="2149" spans="2:9" x14ac:dyDescent="0.3">
      <c r="I2149" s="22"/>
    </row>
    <row r="2150" spans="2:9" ht="15" thickBot="1" x14ac:dyDescent="0.35">
      <c r="I2150" s="22"/>
    </row>
    <row r="2151" spans="2:9" ht="42" thickBot="1" x14ac:dyDescent="0.35">
      <c r="B2151" s="2" t="s">
        <v>2</v>
      </c>
      <c r="C2151" s="3" t="s">
        <v>207</v>
      </c>
      <c r="D2151" s="64" t="s">
        <v>208</v>
      </c>
      <c r="E2151" s="65"/>
      <c r="F2151" s="65"/>
      <c r="G2151" s="66"/>
      <c r="H2151" s="23" t="s">
        <v>250</v>
      </c>
      <c r="I2151" s="24" t="s">
        <v>251</v>
      </c>
    </row>
    <row r="2152" spans="2:9" ht="15" thickBot="1" x14ac:dyDescent="0.35">
      <c r="B2152" s="4" t="s">
        <v>3</v>
      </c>
      <c r="C2152" s="3" t="s">
        <v>220</v>
      </c>
      <c r="D2152" s="67"/>
      <c r="E2152" s="68"/>
      <c r="F2152" s="68"/>
      <c r="G2152" s="69"/>
      <c r="I2152" s="24" t="s">
        <v>251</v>
      </c>
    </row>
    <row r="2153" spans="2:9" ht="24.6" thickBot="1" x14ac:dyDescent="0.35">
      <c r="B2153" s="5" t="s">
        <v>5</v>
      </c>
      <c r="C2153" s="70" t="s">
        <v>6</v>
      </c>
      <c r="D2153" s="71"/>
      <c r="E2153" s="72"/>
      <c r="F2153" s="6" t="s">
        <v>7</v>
      </c>
      <c r="G2153" s="7" t="s">
        <v>8</v>
      </c>
      <c r="I2153" s="25" t="s">
        <v>252</v>
      </c>
    </row>
    <row r="2154" spans="2:9" ht="41.4" thickBot="1" x14ac:dyDescent="0.35">
      <c r="B2154" s="2" t="s">
        <v>255</v>
      </c>
      <c r="C2154" s="73" t="s">
        <v>496</v>
      </c>
      <c r="D2154" s="74"/>
      <c r="E2154" s="75"/>
      <c r="F2154" s="8" t="s">
        <v>258</v>
      </c>
      <c r="G2154" s="9" t="s">
        <v>277</v>
      </c>
      <c r="H2154" s="26" t="str">
        <f>IFERROR(VLOOKUP(C2152,'[1]piano 20-22'!$D$5:$F$142,3,FALSE),"")</f>
        <v xml:space="preserve">Entro dicembre 2020 </v>
      </c>
      <c r="I2154" s="27" t="s">
        <v>253</v>
      </c>
    </row>
    <row r="2155" spans="2:9" ht="40.799999999999997" x14ac:dyDescent="0.3">
      <c r="B2155" s="10" t="s">
        <v>259</v>
      </c>
      <c r="C2155" s="76" t="s">
        <v>258</v>
      </c>
      <c r="D2155" s="77"/>
      <c r="E2155" s="78"/>
      <c r="F2155" s="8" t="s">
        <v>258</v>
      </c>
      <c r="G2155" s="9" t="s">
        <v>258</v>
      </c>
      <c r="H2155" s="26" t="str">
        <f>IFERROR(VLOOKUP(C2152,'[1]piano 21-23'!$D$5:$F$142,3,FALSE),"")</f>
        <v/>
      </c>
      <c r="I2155" s="27" t="s">
        <v>253</v>
      </c>
    </row>
    <row r="2156" spans="2:9" ht="41.4" thickBot="1" x14ac:dyDescent="0.35">
      <c r="B2156" s="11" t="s">
        <v>262</v>
      </c>
      <c r="C2156" s="79" t="s">
        <v>258</v>
      </c>
      <c r="D2156" s="80"/>
      <c r="E2156" s="81"/>
      <c r="F2156" s="12" t="s">
        <v>258</v>
      </c>
      <c r="G2156" s="13" t="s">
        <v>258</v>
      </c>
      <c r="H2156" s="26" t="str">
        <f>IFERROR(VLOOKUP(C2152,'[1]piano 22-24'!$D$5:$F$142,3,FALSE),"")</f>
        <v/>
      </c>
      <c r="I2156" s="27" t="s">
        <v>253</v>
      </c>
    </row>
    <row r="2157" spans="2:9" ht="28.8" x14ac:dyDescent="0.3">
      <c r="B2157" s="14" t="s">
        <v>9</v>
      </c>
      <c r="C2157" s="15" t="s">
        <v>10</v>
      </c>
      <c r="D2157" s="16" t="s">
        <v>11</v>
      </c>
      <c r="E2157" s="17" t="s">
        <v>12</v>
      </c>
      <c r="F2157" s="54"/>
      <c r="G2157" s="55"/>
      <c r="I2157" s="24" t="s">
        <v>254</v>
      </c>
    </row>
    <row r="2158" spans="2:9" x14ac:dyDescent="0.3">
      <c r="B2158" s="18" t="s">
        <v>13</v>
      </c>
      <c r="C2158" s="19">
        <v>44927</v>
      </c>
      <c r="D2158" s="56" t="s">
        <v>14</v>
      </c>
      <c r="E2158" s="58"/>
      <c r="F2158" s="60" t="s">
        <v>15</v>
      </c>
      <c r="G2158" s="61"/>
      <c r="I2158" s="24" t="s">
        <v>254</v>
      </c>
    </row>
    <row r="2159" spans="2:9" ht="15" thickBot="1" x14ac:dyDescent="0.35">
      <c r="B2159" s="20" t="s">
        <v>16</v>
      </c>
      <c r="C2159" s="21">
        <v>45657</v>
      </c>
      <c r="D2159" s="57"/>
      <c r="E2159" s="59"/>
      <c r="F2159" s="62"/>
      <c r="G2159" s="63"/>
      <c r="I2159" s="24" t="s">
        <v>254</v>
      </c>
    </row>
    <row r="2160" spans="2:9" x14ac:dyDescent="0.3">
      <c r="I2160" s="22"/>
    </row>
    <row r="2161" spans="2:9" x14ac:dyDescent="0.3">
      <c r="I2161" s="22"/>
    </row>
    <row r="2162" spans="2:9" x14ac:dyDescent="0.3">
      <c r="I2162" s="22"/>
    </row>
    <row r="2163" spans="2:9" ht="15" thickBot="1" x14ac:dyDescent="0.35">
      <c r="I2163" s="22"/>
    </row>
    <row r="2164" spans="2:9" ht="42" thickBot="1" x14ac:dyDescent="0.35">
      <c r="B2164" s="2" t="s">
        <v>2</v>
      </c>
      <c r="C2164" s="3" t="s">
        <v>207</v>
      </c>
      <c r="D2164" s="64" t="s">
        <v>208</v>
      </c>
      <c r="E2164" s="65"/>
      <c r="F2164" s="65"/>
      <c r="G2164" s="66"/>
      <c r="H2164" s="23" t="s">
        <v>250</v>
      </c>
      <c r="I2164" s="24" t="s">
        <v>251</v>
      </c>
    </row>
    <row r="2165" spans="2:9" ht="15" thickBot="1" x14ac:dyDescent="0.35">
      <c r="B2165" s="4" t="s">
        <v>3</v>
      </c>
      <c r="C2165" s="3" t="s">
        <v>221</v>
      </c>
      <c r="D2165" s="67"/>
      <c r="E2165" s="68"/>
      <c r="F2165" s="68"/>
      <c r="G2165" s="69"/>
      <c r="I2165" s="24" t="s">
        <v>251</v>
      </c>
    </row>
    <row r="2166" spans="2:9" ht="24.6" thickBot="1" x14ac:dyDescent="0.35">
      <c r="B2166" s="5" t="s">
        <v>5</v>
      </c>
      <c r="C2166" s="70" t="s">
        <v>6</v>
      </c>
      <c r="D2166" s="71"/>
      <c r="E2166" s="72"/>
      <c r="F2166" s="6" t="s">
        <v>7</v>
      </c>
      <c r="G2166" s="7" t="s">
        <v>8</v>
      </c>
      <c r="I2166" s="25" t="s">
        <v>252</v>
      </c>
    </row>
    <row r="2167" spans="2:9" ht="41.4" thickBot="1" x14ac:dyDescent="0.35">
      <c r="B2167" s="2" t="s">
        <v>255</v>
      </c>
      <c r="C2167" s="73" t="s">
        <v>524</v>
      </c>
      <c r="D2167" s="74"/>
      <c r="E2167" s="75"/>
      <c r="F2167" s="8" t="s">
        <v>258</v>
      </c>
      <c r="G2167" s="9" t="s">
        <v>525</v>
      </c>
      <c r="H2167" s="26" t="str">
        <f>IFERROR(VLOOKUP(C2165,'[1]piano 20-22'!$D$5:$F$142,3,FALSE),"")</f>
        <v xml:space="preserve">Entro ottobre 2021 </v>
      </c>
      <c r="I2167" s="27" t="s">
        <v>253</v>
      </c>
    </row>
    <row r="2168" spans="2:9" ht="40.799999999999997" x14ac:dyDescent="0.3">
      <c r="B2168" s="10" t="s">
        <v>259</v>
      </c>
      <c r="C2168" s="76" t="s">
        <v>258</v>
      </c>
      <c r="D2168" s="77"/>
      <c r="E2168" s="78"/>
      <c r="F2168" s="8" t="s">
        <v>258</v>
      </c>
      <c r="G2168" s="9" t="s">
        <v>258</v>
      </c>
      <c r="H2168" s="26" t="str">
        <f>IFERROR(VLOOKUP(C2165,'[1]piano 21-23'!$D$5:$F$142,3,FALSE),"")</f>
        <v/>
      </c>
      <c r="I2168" s="27" t="s">
        <v>253</v>
      </c>
    </row>
    <row r="2169" spans="2:9" ht="41.4" thickBot="1" x14ac:dyDescent="0.35">
      <c r="B2169" s="11" t="s">
        <v>262</v>
      </c>
      <c r="C2169" s="79" t="s">
        <v>258</v>
      </c>
      <c r="D2169" s="80"/>
      <c r="E2169" s="81"/>
      <c r="F2169" s="12" t="s">
        <v>258</v>
      </c>
      <c r="G2169" s="13" t="s">
        <v>258</v>
      </c>
      <c r="H2169" s="26" t="str">
        <f>IFERROR(VLOOKUP(C2165,'[1]piano 22-24'!$D$5:$F$142,3,FALSE),"")</f>
        <v/>
      </c>
      <c r="I2169" s="27" t="s">
        <v>253</v>
      </c>
    </row>
    <row r="2170" spans="2:9" ht="28.8" x14ac:dyDescent="0.3">
      <c r="B2170" s="14" t="s">
        <v>9</v>
      </c>
      <c r="C2170" s="15" t="s">
        <v>10</v>
      </c>
      <c r="D2170" s="16" t="s">
        <v>11</v>
      </c>
      <c r="E2170" s="17" t="s">
        <v>12</v>
      </c>
      <c r="F2170" s="54"/>
      <c r="G2170" s="55"/>
      <c r="I2170" s="24" t="s">
        <v>254</v>
      </c>
    </row>
    <row r="2171" spans="2:9" x14ac:dyDescent="0.3">
      <c r="B2171" s="18" t="s">
        <v>13</v>
      </c>
      <c r="C2171" s="19">
        <v>44927</v>
      </c>
      <c r="D2171" s="56" t="s">
        <v>14</v>
      </c>
      <c r="E2171" s="58"/>
      <c r="F2171" s="60" t="s">
        <v>15</v>
      </c>
      <c r="G2171" s="61"/>
      <c r="I2171" s="24" t="s">
        <v>254</v>
      </c>
    </row>
    <row r="2172" spans="2:9" ht="15" thickBot="1" x14ac:dyDescent="0.35">
      <c r="B2172" s="20" t="s">
        <v>16</v>
      </c>
      <c r="C2172" s="21">
        <v>45657</v>
      </c>
      <c r="D2172" s="57"/>
      <c r="E2172" s="59"/>
      <c r="F2172" s="62"/>
      <c r="G2172" s="63"/>
      <c r="I2172" s="24" t="s">
        <v>254</v>
      </c>
    </row>
    <row r="2173" spans="2:9" x14ac:dyDescent="0.3">
      <c r="I2173" s="22"/>
    </row>
    <row r="2174" spans="2:9" x14ac:dyDescent="0.3">
      <c r="I2174" s="22"/>
    </row>
    <row r="2175" spans="2:9" x14ac:dyDescent="0.3">
      <c r="I2175" s="22"/>
    </row>
    <row r="2176" spans="2:9" ht="15" thickBot="1" x14ac:dyDescent="0.35">
      <c r="I2176" s="22"/>
    </row>
    <row r="2177" spans="2:9" ht="42" thickBot="1" x14ac:dyDescent="0.35">
      <c r="B2177" s="2" t="s">
        <v>2</v>
      </c>
      <c r="C2177" s="3" t="s">
        <v>207</v>
      </c>
      <c r="D2177" s="64" t="s">
        <v>208</v>
      </c>
      <c r="E2177" s="65"/>
      <c r="F2177" s="65"/>
      <c r="G2177" s="66"/>
      <c r="H2177" s="23" t="s">
        <v>250</v>
      </c>
      <c r="I2177" s="24" t="s">
        <v>251</v>
      </c>
    </row>
    <row r="2178" spans="2:9" ht="15" thickBot="1" x14ac:dyDescent="0.35">
      <c r="B2178" s="4" t="s">
        <v>3</v>
      </c>
      <c r="C2178" s="3" t="s">
        <v>222</v>
      </c>
      <c r="D2178" s="67"/>
      <c r="E2178" s="68"/>
      <c r="F2178" s="68"/>
      <c r="G2178" s="69"/>
      <c r="I2178" s="24" t="s">
        <v>251</v>
      </c>
    </row>
    <row r="2179" spans="2:9" ht="24.6" thickBot="1" x14ac:dyDescent="0.35">
      <c r="B2179" s="5" t="s">
        <v>5</v>
      </c>
      <c r="C2179" s="70" t="s">
        <v>6</v>
      </c>
      <c r="D2179" s="71"/>
      <c r="E2179" s="72"/>
      <c r="F2179" s="6" t="s">
        <v>7</v>
      </c>
      <c r="G2179" s="7" t="s">
        <v>8</v>
      </c>
      <c r="I2179" s="25" t="s">
        <v>252</v>
      </c>
    </row>
    <row r="2180" spans="2:9" ht="41.4" thickBot="1" x14ac:dyDescent="0.35">
      <c r="B2180" s="2" t="s">
        <v>255</v>
      </c>
      <c r="C2180" s="73" t="s">
        <v>526</v>
      </c>
      <c r="D2180" s="74"/>
      <c r="E2180" s="75"/>
      <c r="F2180" s="8" t="s">
        <v>258</v>
      </c>
      <c r="G2180" s="9" t="s">
        <v>525</v>
      </c>
      <c r="H2180" s="26" t="str">
        <f>IFERROR(VLOOKUP(C2178,'[1]piano 20-22'!$D$5:$F$142,3,FALSE),"")</f>
        <v xml:space="preserve">Entro ottobre 2021 </v>
      </c>
      <c r="I2180" s="27" t="s">
        <v>253</v>
      </c>
    </row>
    <row r="2181" spans="2:9" ht="40.799999999999997" x14ac:dyDescent="0.3">
      <c r="B2181" s="10" t="s">
        <v>259</v>
      </c>
      <c r="C2181" s="76" t="s">
        <v>258</v>
      </c>
      <c r="D2181" s="77"/>
      <c r="E2181" s="78"/>
      <c r="F2181" s="8" t="s">
        <v>258</v>
      </c>
      <c r="G2181" s="9" t="s">
        <v>258</v>
      </c>
      <c r="H2181" s="26" t="str">
        <f>IFERROR(VLOOKUP(C2178,'[1]piano 21-23'!$D$5:$F$142,3,FALSE),"")</f>
        <v/>
      </c>
      <c r="I2181" s="27" t="s">
        <v>253</v>
      </c>
    </row>
    <row r="2182" spans="2:9" ht="41.4" thickBot="1" x14ac:dyDescent="0.35">
      <c r="B2182" s="11" t="s">
        <v>262</v>
      </c>
      <c r="C2182" s="79" t="s">
        <v>258</v>
      </c>
      <c r="D2182" s="80"/>
      <c r="E2182" s="81"/>
      <c r="F2182" s="12" t="s">
        <v>258</v>
      </c>
      <c r="G2182" s="13" t="s">
        <v>258</v>
      </c>
      <c r="H2182" s="26" t="str">
        <f>IFERROR(VLOOKUP(C2178,'[1]piano 22-24'!$D$5:$F$142,3,FALSE),"")</f>
        <v/>
      </c>
      <c r="I2182" s="27" t="s">
        <v>253</v>
      </c>
    </row>
    <row r="2183" spans="2:9" ht="28.8" x14ac:dyDescent="0.3">
      <c r="B2183" s="14" t="s">
        <v>9</v>
      </c>
      <c r="C2183" s="15" t="s">
        <v>10</v>
      </c>
      <c r="D2183" s="16" t="s">
        <v>11</v>
      </c>
      <c r="E2183" s="17" t="s">
        <v>12</v>
      </c>
      <c r="F2183" s="54"/>
      <c r="G2183" s="55"/>
      <c r="I2183" s="24" t="s">
        <v>254</v>
      </c>
    </row>
    <row r="2184" spans="2:9" x14ac:dyDescent="0.3">
      <c r="B2184" s="18" t="s">
        <v>13</v>
      </c>
      <c r="C2184" s="19">
        <v>44927</v>
      </c>
      <c r="D2184" s="56" t="s">
        <v>14</v>
      </c>
      <c r="E2184" s="58"/>
      <c r="F2184" s="60" t="s">
        <v>15</v>
      </c>
      <c r="G2184" s="61"/>
      <c r="I2184" s="24" t="s">
        <v>254</v>
      </c>
    </row>
    <row r="2185" spans="2:9" ht="15" thickBot="1" x14ac:dyDescent="0.35">
      <c r="B2185" s="20" t="s">
        <v>16</v>
      </c>
      <c r="C2185" s="21">
        <v>45657</v>
      </c>
      <c r="D2185" s="57"/>
      <c r="E2185" s="59"/>
      <c r="F2185" s="62"/>
      <c r="G2185" s="63"/>
      <c r="I2185" s="24" t="s">
        <v>254</v>
      </c>
    </row>
    <row r="2186" spans="2:9" x14ac:dyDescent="0.3">
      <c r="I2186" s="22"/>
    </row>
    <row r="2187" spans="2:9" x14ac:dyDescent="0.3">
      <c r="I2187" s="22"/>
    </row>
    <row r="2188" spans="2:9" x14ac:dyDescent="0.3">
      <c r="I2188" s="22"/>
    </row>
    <row r="2189" spans="2:9" ht="15" thickBot="1" x14ac:dyDescent="0.35">
      <c r="I2189" s="22"/>
    </row>
    <row r="2190" spans="2:9" ht="42" thickBot="1" x14ac:dyDescent="0.35">
      <c r="B2190" s="2" t="s">
        <v>2</v>
      </c>
      <c r="C2190" s="3" t="s">
        <v>207</v>
      </c>
      <c r="D2190" s="64" t="s">
        <v>208</v>
      </c>
      <c r="E2190" s="65"/>
      <c r="F2190" s="65"/>
      <c r="G2190" s="66"/>
      <c r="H2190" s="23" t="s">
        <v>250</v>
      </c>
      <c r="I2190" s="24" t="s">
        <v>251</v>
      </c>
    </row>
    <row r="2191" spans="2:9" ht="15" thickBot="1" x14ac:dyDescent="0.35">
      <c r="B2191" s="4" t="s">
        <v>3</v>
      </c>
      <c r="C2191" s="3" t="s">
        <v>223</v>
      </c>
      <c r="D2191" s="67"/>
      <c r="E2191" s="68"/>
      <c r="F2191" s="68"/>
      <c r="G2191" s="69"/>
      <c r="I2191" s="24" t="s">
        <v>251</v>
      </c>
    </row>
    <row r="2192" spans="2:9" ht="24.6" thickBot="1" x14ac:dyDescent="0.35">
      <c r="B2192" s="5" t="s">
        <v>5</v>
      </c>
      <c r="C2192" s="70" t="s">
        <v>6</v>
      </c>
      <c r="D2192" s="71"/>
      <c r="E2192" s="72"/>
      <c r="F2192" s="6" t="s">
        <v>7</v>
      </c>
      <c r="G2192" s="7" t="s">
        <v>8</v>
      </c>
      <c r="I2192" s="25" t="s">
        <v>252</v>
      </c>
    </row>
    <row r="2193" spans="2:9" ht="41.4" thickBot="1" x14ac:dyDescent="0.35">
      <c r="B2193" s="2" t="s">
        <v>255</v>
      </c>
      <c r="C2193" s="73" t="s">
        <v>527</v>
      </c>
      <c r="D2193" s="74"/>
      <c r="E2193" s="75"/>
      <c r="F2193" s="8" t="s">
        <v>258</v>
      </c>
      <c r="G2193" s="9" t="s">
        <v>272</v>
      </c>
      <c r="H2193" s="26" t="str">
        <f>IFERROR(VLOOKUP(C2191,'[1]piano 20-22'!$D$5:$F$142,3,FALSE),"")</f>
        <v xml:space="preserve">Entro ottobre 2022 </v>
      </c>
      <c r="I2193" s="27" t="s">
        <v>253</v>
      </c>
    </row>
    <row r="2194" spans="2:9" ht="40.799999999999997" x14ac:dyDescent="0.3">
      <c r="B2194" s="10" t="s">
        <v>259</v>
      </c>
      <c r="C2194" s="76" t="s">
        <v>258</v>
      </c>
      <c r="D2194" s="77"/>
      <c r="E2194" s="78"/>
      <c r="F2194" s="8" t="s">
        <v>258</v>
      </c>
      <c r="G2194" s="9" t="s">
        <v>258</v>
      </c>
      <c r="H2194" s="26" t="str">
        <f>IFERROR(VLOOKUP(C2191,'[1]piano 21-23'!$D$5:$F$142,3,FALSE),"")</f>
        <v/>
      </c>
      <c r="I2194" s="27" t="s">
        <v>253</v>
      </c>
    </row>
    <row r="2195" spans="2:9" ht="41.4" thickBot="1" x14ac:dyDescent="0.35">
      <c r="B2195" s="11" t="s">
        <v>262</v>
      </c>
      <c r="C2195" s="79" t="s">
        <v>258</v>
      </c>
      <c r="D2195" s="80"/>
      <c r="E2195" s="81"/>
      <c r="F2195" s="12" t="s">
        <v>258</v>
      </c>
      <c r="G2195" s="13" t="s">
        <v>258</v>
      </c>
      <c r="H2195" s="26" t="str">
        <f>IFERROR(VLOOKUP(C2191,'[1]piano 22-24'!$D$5:$F$142,3,FALSE),"")</f>
        <v/>
      </c>
      <c r="I2195" s="27" t="s">
        <v>253</v>
      </c>
    </row>
    <row r="2196" spans="2:9" ht="28.8" x14ac:dyDescent="0.3">
      <c r="B2196" s="14" t="s">
        <v>9</v>
      </c>
      <c r="C2196" s="15" t="s">
        <v>10</v>
      </c>
      <c r="D2196" s="16" t="s">
        <v>11</v>
      </c>
      <c r="E2196" s="17" t="s">
        <v>12</v>
      </c>
      <c r="F2196" s="54"/>
      <c r="G2196" s="55"/>
      <c r="I2196" s="24" t="s">
        <v>254</v>
      </c>
    </row>
    <row r="2197" spans="2:9" x14ac:dyDescent="0.3">
      <c r="B2197" s="18" t="s">
        <v>13</v>
      </c>
      <c r="C2197" s="19">
        <v>44927</v>
      </c>
      <c r="D2197" s="56" t="s">
        <v>14</v>
      </c>
      <c r="E2197" s="58"/>
      <c r="F2197" s="60" t="s">
        <v>15</v>
      </c>
      <c r="G2197" s="61"/>
      <c r="I2197" s="24" t="s">
        <v>254</v>
      </c>
    </row>
    <row r="2198" spans="2:9" ht="15" thickBot="1" x14ac:dyDescent="0.35">
      <c r="B2198" s="20" t="s">
        <v>16</v>
      </c>
      <c r="C2198" s="21">
        <v>45657</v>
      </c>
      <c r="D2198" s="57"/>
      <c r="E2198" s="59"/>
      <c r="F2198" s="62"/>
      <c r="G2198" s="63"/>
      <c r="I2198" s="24" t="s">
        <v>254</v>
      </c>
    </row>
    <row r="2199" spans="2:9" x14ac:dyDescent="0.3">
      <c r="I2199" s="22"/>
    </row>
    <row r="2200" spans="2:9" x14ac:dyDescent="0.3">
      <c r="I2200" s="22"/>
    </row>
    <row r="2201" spans="2:9" x14ac:dyDescent="0.3">
      <c r="I2201" s="22"/>
    </row>
    <row r="2202" spans="2:9" ht="15" thickBot="1" x14ac:dyDescent="0.35">
      <c r="I2202" s="22"/>
    </row>
    <row r="2203" spans="2:9" ht="42" thickBot="1" x14ac:dyDescent="0.35">
      <c r="B2203" s="2" t="s">
        <v>2</v>
      </c>
      <c r="C2203" s="3" t="s">
        <v>207</v>
      </c>
      <c r="D2203" s="64" t="s">
        <v>208</v>
      </c>
      <c r="E2203" s="65"/>
      <c r="F2203" s="65"/>
      <c r="G2203" s="66"/>
      <c r="H2203" s="23" t="s">
        <v>250</v>
      </c>
      <c r="I2203" s="24" t="s">
        <v>251</v>
      </c>
    </row>
    <row r="2204" spans="2:9" ht="15" thickBot="1" x14ac:dyDescent="0.35">
      <c r="B2204" s="4" t="s">
        <v>3</v>
      </c>
      <c r="C2204" s="3" t="s">
        <v>224</v>
      </c>
      <c r="D2204" s="67"/>
      <c r="E2204" s="68"/>
      <c r="F2204" s="68"/>
      <c r="G2204" s="69"/>
      <c r="I2204" s="24" t="s">
        <v>251</v>
      </c>
    </row>
    <row r="2205" spans="2:9" ht="24.6" thickBot="1" x14ac:dyDescent="0.35">
      <c r="B2205" s="5" t="s">
        <v>5</v>
      </c>
      <c r="C2205" s="70" t="s">
        <v>6</v>
      </c>
      <c r="D2205" s="71"/>
      <c r="E2205" s="72"/>
      <c r="F2205" s="6" t="s">
        <v>7</v>
      </c>
      <c r="G2205" s="7" t="s">
        <v>8</v>
      </c>
      <c r="I2205" s="25" t="s">
        <v>252</v>
      </c>
    </row>
    <row r="2206" spans="2:9" ht="41.4" thickBot="1" x14ac:dyDescent="0.35">
      <c r="B2206" s="2" t="s">
        <v>255</v>
      </c>
      <c r="C2206" s="73" t="s">
        <v>528</v>
      </c>
      <c r="D2206" s="74"/>
      <c r="E2206" s="75"/>
      <c r="F2206" s="8" t="s">
        <v>258</v>
      </c>
      <c r="G2206" s="9" t="s">
        <v>272</v>
      </c>
      <c r="H2206" s="26" t="str">
        <f>IFERROR(VLOOKUP(C2204,'[1]piano 20-22'!$D$5:$F$142,3,FALSE),"")</f>
        <v xml:space="preserve">Entro ottobre 2022 </v>
      </c>
      <c r="I2206" s="27" t="s">
        <v>253</v>
      </c>
    </row>
    <row r="2207" spans="2:9" ht="40.799999999999997" x14ac:dyDescent="0.3">
      <c r="B2207" s="10" t="s">
        <v>259</v>
      </c>
      <c r="C2207" s="76" t="s">
        <v>258</v>
      </c>
      <c r="D2207" s="77"/>
      <c r="E2207" s="78"/>
      <c r="F2207" s="8" t="s">
        <v>258</v>
      </c>
      <c r="G2207" s="9" t="s">
        <v>258</v>
      </c>
      <c r="H2207" s="26" t="str">
        <f>IFERROR(VLOOKUP(C2204,'[1]piano 21-23'!$D$5:$F$142,3,FALSE),"")</f>
        <v/>
      </c>
      <c r="I2207" s="27" t="s">
        <v>253</v>
      </c>
    </row>
    <row r="2208" spans="2:9" ht="41.4" thickBot="1" x14ac:dyDescent="0.35">
      <c r="B2208" s="11" t="s">
        <v>262</v>
      </c>
      <c r="C2208" s="79" t="s">
        <v>258</v>
      </c>
      <c r="D2208" s="80"/>
      <c r="E2208" s="81"/>
      <c r="F2208" s="12" t="s">
        <v>258</v>
      </c>
      <c r="G2208" s="13" t="s">
        <v>258</v>
      </c>
      <c r="H2208" s="26" t="str">
        <f>IFERROR(VLOOKUP(C2204,'[1]piano 22-24'!$D$5:$F$142,3,FALSE),"")</f>
        <v/>
      </c>
      <c r="I2208" s="27" t="s">
        <v>253</v>
      </c>
    </row>
    <row r="2209" spans="2:9" ht="28.8" x14ac:dyDescent="0.3">
      <c r="B2209" s="14" t="s">
        <v>9</v>
      </c>
      <c r="C2209" s="15" t="s">
        <v>10</v>
      </c>
      <c r="D2209" s="16" t="s">
        <v>11</v>
      </c>
      <c r="E2209" s="17" t="s">
        <v>12</v>
      </c>
      <c r="F2209" s="54"/>
      <c r="G2209" s="55"/>
      <c r="I2209" s="24" t="s">
        <v>254</v>
      </c>
    </row>
    <row r="2210" spans="2:9" x14ac:dyDescent="0.3">
      <c r="B2210" s="18" t="s">
        <v>13</v>
      </c>
      <c r="C2210" s="19">
        <v>44927</v>
      </c>
      <c r="D2210" s="56" t="s">
        <v>14</v>
      </c>
      <c r="E2210" s="58"/>
      <c r="F2210" s="60" t="s">
        <v>15</v>
      </c>
      <c r="G2210" s="61"/>
      <c r="I2210" s="24" t="s">
        <v>254</v>
      </c>
    </row>
    <row r="2211" spans="2:9" ht="15" thickBot="1" x14ac:dyDescent="0.35">
      <c r="B2211" s="20" t="s">
        <v>16</v>
      </c>
      <c r="C2211" s="21">
        <v>45657</v>
      </c>
      <c r="D2211" s="57"/>
      <c r="E2211" s="59"/>
      <c r="F2211" s="62"/>
      <c r="G2211" s="63"/>
      <c r="I2211" s="24" t="s">
        <v>254</v>
      </c>
    </row>
    <row r="2212" spans="2:9" x14ac:dyDescent="0.3">
      <c r="I2212" s="22"/>
    </row>
    <row r="2213" spans="2:9" x14ac:dyDescent="0.3">
      <c r="I2213" s="22"/>
    </row>
    <row r="2214" spans="2:9" x14ac:dyDescent="0.3">
      <c r="I2214" s="22"/>
    </row>
    <row r="2215" spans="2:9" ht="15" thickBot="1" x14ac:dyDescent="0.35">
      <c r="I2215" s="22"/>
    </row>
    <row r="2216" spans="2:9" ht="42" thickBot="1" x14ac:dyDescent="0.35">
      <c r="B2216" s="2" t="s">
        <v>2</v>
      </c>
      <c r="C2216" s="3" t="s">
        <v>207</v>
      </c>
      <c r="D2216" s="64" t="s">
        <v>208</v>
      </c>
      <c r="E2216" s="65"/>
      <c r="F2216" s="65"/>
      <c r="G2216" s="66"/>
      <c r="H2216" s="23" t="s">
        <v>250</v>
      </c>
      <c r="I2216" s="24" t="s">
        <v>251</v>
      </c>
    </row>
    <row r="2217" spans="2:9" ht="15" thickBot="1" x14ac:dyDescent="0.35">
      <c r="B2217" s="4" t="s">
        <v>3</v>
      </c>
      <c r="C2217" s="3" t="s">
        <v>225</v>
      </c>
      <c r="D2217" s="67"/>
      <c r="E2217" s="68"/>
      <c r="F2217" s="68"/>
      <c r="G2217" s="69"/>
      <c r="I2217" s="24" t="s">
        <v>251</v>
      </c>
    </row>
    <row r="2218" spans="2:9" ht="24.6" thickBot="1" x14ac:dyDescent="0.35">
      <c r="B2218" s="5" t="s">
        <v>5</v>
      </c>
      <c r="C2218" s="70" t="s">
        <v>6</v>
      </c>
      <c r="D2218" s="71"/>
      <c r="E2218" s="72"/>
      <c r="F2218" s="6" t="s">
        <v>7</v>
      </c>
      <c r="G2218" s="7" t="s">
        <v>8</v>
      </c>
      <c r="I2218" s="25" t="s">
        <v>252</v>
      </c>
    </row>
    <row r="2219" spans="2:9" ht="41.4" thickBot="1" x14ac:dyDescent="0.35">
      <c r="B2219" s="2" t="s">
        <v>255</v>
      </c>
      <c r="C2219" s="73" t="s">
        <v>503</v>
      </c>
      <c r="D2219" s="74"/>
      <c r="E2219" s="75"/>
      <c r="F2219" s="8" t="s">
        <v>258</v>
      </c>
      <c r="G2219" s="9" t="s">
        <v>287</v>
      </c>
      <c r="H2219" s="26" t="str">
        <f>IFERROR(VLOOKUP(C2217,'[1]piano 20-22'!$D$5:$F$142,3,FALSE),"")</f>
        <v xml:space="preserve">Entro dicembre 2022 </v>
      </c>
      <c r="I2219" s="27" t="s">
        <v>253</v>
      </c>
    </row>
    <row r="2220" spans="2:9" ht="40.799999999999997" x14ac:dyDescent="0.3">
      <c r="B2220" s="10" t="s">
        <v>259</v>
      </c>
      <c r="C2220" s="76" t="s">
        <v>258</v>
      </c>
      <c r="D2220" s="77"/>
      <c r="E2220" s="78"/>
      <c r="F2220" s="8" t="s">
        <v>258</v>
      </c>
      <c r="G2220" s="9" t="s">
        <v>258</v>
      </c>
      <c r="H2220" s="26" t="str">
        <f>IFERROR(VLOOKUP(C2217,'[1]piano 21-23'!$D$5:$F$142,3,FALSE),"")</f>
        <v/>
      </c>
      <c r="I2220" s="27" t="s">
        <v>253</v>
      </c>
    </row>
    <row r="2221" spans="2:9" ht="41.4" thickBot="1" x14ac:dyDescent="0.35">
      <c r="B2221" s="11" t="s">
        <v>262</v>
      </c>
      <c r="C2221" s="79" t="s">
        <v>258</v>
      </c>
      <c r="D2221" s="80"/>
      <c r="E2221" s="81"/>
      <c r="F2221" s="12" t="s">
        <v>258</v>
      </c>
      <c r="G2221" s="13" t="s">
        <v>258</v>
      </c>
      <c r="H2221" s="26" t="str">
        <f>IFERROR(VLOOKUP(C2217,'[1]piano 22-24'!$D$5:$F$142,3,FALSE),"")</f>
        <v/>
      </c>
      <c r="I2221" s="27" t="s">
        <v>253</v>
      </c>
    </row>
    <row r="2222" spans="2:9" ht="28.8" x14ac:dyDescent="0.3">
      <c r="B2222" s="14" t="s">
        <v>9</v>
      </c>
      <c r="C2222" s="15" t="s">
        <v>10</v>
      </c>
      <c r="D2222" s="16" t="s">
        <v>11</v>
      </c>
      <c r="E2222" s="17" t="s">
        <v>12</v>
      </c>
      <c r="F2222" s="54"/>
      <c r="G2222" s="55"/>
      <c r="I2222" s="24" t="s">
        <v>254</v>
      </c>
    </row>
    <row r="2223" spans="2:9" x14ac:dyDescent="0.3">
      <c r="B2223" s="18" t="s">
        <v>13</v>
      </c>
      <c r="C2223" s="19">
        <v>44927</v>
      </c>
      <c r="D2223" s="56" t="s">
        <v>14</v>
      </c>
      <c r="E2223" s="58"/>
      <c r="F2223" s="60" t="s">
        <v>15</v>
      </c>
      <c r="G2223" s="61"/>
      <c r="I2223" s="24" t="s">
        <v>254</v>
      </c>
    </row>
    <row r="2224" spans="2:9" ht="15" thickBot="1" x14ac:dyDescent="0.35">
      <c r="B2224" s="20" t="s">
        <v>16</v>
      </c>
      <c r="C2224" s="21">
        <v>45657</v>
      </c>
      <c r="D2224" s="57"/>
      <c r="E2224" s="59"/>
      <c r="F2224" s="62"/>
      <c r="G2224" s="63"/>
      <c r="I2224" s="24" t="s">
        <v>254</v>
      </c>
    </row>
    <row r="2225" spans="2:9" x14ac:dyDescent="0.3">
      <c r="I2225" s="22"/>
    </row>
    <row r="2226" spans="2:9" x14ac:dyDescent="0.3">
      <c r="I2226" s="22"/>
    </row>
    <row r="2227" spans="2:9" x14ac:dyDescent="0.3">
      <c r="I2227" s="22"/>
    </row>
    <row r="2228" spans="2:9" ht="15" thickBot="1" x14ac:dyDescent="0.35">
      <c r="I2228" s="22"/>
    </row>
    <row r="2229" spans="2:9" ht="42" thickBot="1" x14ac:dyDescent="0.35">
      <c r="B2229" s="2" t="s">
        <v>2</v>
      </c>
      <c r="C2229" s="3" t="s">
        <v>207</v>
      </c>
      <c r="D2229" s="64" t="s">
        <v>208</v>
      </c>
      <c r="E2229" s="65"/>
      <c r="F2229" s="65"/>
      <c r="G2229" s="66"/>
      <c r="H2229" s="23" t="s">
        <v>250</v>
      </c>
      <c r="I2229" s="24" t="s">
        <v>251</v>
      </c>
    </row>
    <row r="2230" spans="2:9" ht="15" thickBot="1" x14ac:dyDescent="0.35">
      <c r="B2230" s="4" t="s">
        <v>3</v>
      </c>
      <c r="C2230" s="3" t="s">
        <v>226</v>
      </c>
      <c r="D2230" s="67"/>
      <c r="E2230" s="68"/>
      <c r="F2230" s="68"/>
      <c r="G2230" s="69"/>
      <c r="I2230" s="24" t="s">
        <v>251</v>
      </c>
    </row>
    <row r="2231" spans="2:9" ht="24.6" thickBot="1" x14ac:dyDescent="0.35">
      <c r="B2231" s="5" t="s">
        <v>5</v>
      </c>
      <c r="C2231" s="70" t="s">
        <v>6</v>
      </c>
      <c r="D2231" s="71"/>
      <c r="E2231" s="72"/>
      <c r="F2231" s="6" t="s">
        <v>7</v>
      </c>
      <c r="G2231" s="7" t="s">
        <v>8</v>
      </c>
      <c r="I2231" s="25" t="s">
        <v>252</v>
      </c>
    </row>
    <row r="2232" spans="2:9" ht="41.4" thickBot="1" x14ac:dyDescent="0.35">
      <c r="B2232" s="2" t="s">
        <v>255</v>
      </c>
      <c r="C2232" s="73" t="s">
        <v>464</v>
      </c>
      <c r="D2232" s="74"/>
      <c r="E2232" s="75"/>
      <c r="F2232" s="8" t="s">
        <v>333</v>
      </c>
      <c r="G2232" s="9" t="s">
        <v>258</v>
      </c>
      <c r="H2232" s="26" t="str">
        <f>IFERROR(VLOOKUP(C2230,'[1]piano 20-22'!$D$5:$F$142,3,FALSE),"")</f>
        <v xml:space="preserve">Da gennaio 2021 </v>
      </c>
      <c r="I2232" s="27" t="s">
        <v>253</v>
      </c>
    </row>
    <row r="2233" spans="2:9" ht="40.799999999999997" x14ac:dyDescent="0.3">
      <c r="B2233" s="10" t="s">
        <v>259</v>
      </c>
      <c r="C2233" s="76" t="s">
        <v>258</v>
      </c>
      <c r="D2233" s="77"/>
      <c r="E2233" s="78"/>
      <c r="F2233" s="8" t="s">
        <v>258</v>
      </c>
      <c r="G2233" s="9" t="s">
        <v>258</v>
      </c>
      <c r="H2233" s="26" t="str">
        <f>IFERROR(VLOOKUP(C2230,'[1]piano 21-23'!$D$5:$F$142,3,FALSE),"")</f>
        <v/>
      </c>
      <c r="I2233" s="27" t="s">
        <v>253</v>
      </c>
    </row>
    <row r="2234" spans="2:9" ht="41.4" thickBot="1" x14ac:dyDescent="0.35">
      <c r="B2234" s="11" t="s">
        <v>262</v>
      </c>
      <c r="C2234" s="79" t="s">
        <v>258</v>
      </c>
      <c r="D2234" s="80"/>
      <c r="E2234" s="81"/>
      <c r="F2234" s="12" t="s">
        <v>258</v>
      </c>
      <c r="G2234" s="13" t="s">
        <v>258</v>
      </c>
      <c r="H2234" s="26" t="str">
        <f>IFERROR(VLOOKUP(C2230,'[1]piano 22-24'!$D$5:$F$142,3,FALSE),"")</f>
        <v/>
      </c>
      <c r="I2234" s="27" t="s">
        <v>253</v>
      </c>
    </row>
    <row r="2235" spans="2:9" ht="28.8" x14ac:dyDescent="0.3">
      <c r="B2235" s="14" t="s">
        <v>9</v>
      </c>
      <c r="C2235" s="15" t="s">
        <v>10</v>
      </c>
      <c r="D2235" s="16" t="s">
        <v>11</v>
      </c>
      <c r="E2235" s="17" t="s">
        <v>12</v>
      </c>
      <c r="F2235" s="54"/>
      <c r="G2235" s="55"/>
      <c r="I2235" s="24" t="s">
        <v>254</v>
      </c>
    </row>
    <row r="2236" spans="2:9" x14ac:dyDescent="0.3">
      <c r="B2236" s="18" t="s">
        <v>13</v>
      </c>
      <c r="C2236" s="19">
        <v>44927</v>
      </c>
      <c r="D2236" s="56" t="s">
        <v>14</v>
      </c>
      <c r="E2236" s="58"/>
      <c r="F2236" s="60" t="s">
        <v>15</v>
      </c>
      <c r="G2236" s="61"/>
      <c r="I2236" s="24" t="s">
        <v>254</v>
      </c>
    </row>
    <row r="2237" spans="2:9" ht="15" thickBot="1" x14ac:dyDescent="0.35">
      <c r="B2237" s="20" t="s">
        <v>16</v>
      </c>
      <c r="C2237" s="21">
        <v>45657</v>
      </c>
      <c r="D2237" s="57"/>
      <c r="E2237" s="59"/>
      <c r="F2237" s="62"/>
      <c r="G2237" s="63"/>
      <c r="I2237" s="24" t="s">
        <v>254</v>
      </c>
    </row>
    <row r="2238" spans="2:9" x14ac:dyDescent="0.3">
      <c r="I2238" s="22"/>
    </row>
    <row r="2239" spans="2:9" x14ac:dyDescent="0.3">
      <c r="I2239" s="22"/>
    </row>
    <row r="2240" spans="2:9" x14ac:dyDescent="0.3">
      <c r="I2240" s="22"/>
    </row>
    <row r="2241" spans="2:9" ht="15" thickBot="1" x14ac:dyDescent="0.35">
      <c r="I2241" s="22"/>
    </row>
    <row r="2242" spans="2:9" ht="42" thickBot="1" x14ac:dyDescent="0.35">
      <c r="B2242" s="2" t="s">
        <v>2</v>
      </c>
      <c r="C2242" s="3" t="s">
        <v>207</v>
      </c>
      <c r="D2242" s="64" t="s">
        <v>208</v>
      </c>
      <c r="E2242" s="65"/>
      <c r="F2242" s="65"/>
      <c r="G2242" s="66"/>
      <c r="H2242" s="23" t="s">
        <v>250</v>
      </c>
      <c r="I2242" s="24" t="s">
        <v>251</v>
      </c>
    </row>
    <row r="2243" spans="2:9" ht="15" thickBot="1" x14ac:dyDescent="0.35">
      <c r="B2243" s="4" t="s">
        <v>3</v>
      </c>
      <c r="C2243" s="3" t="s">
        <v>227</v>
      </c>
      <c r="D2243" s="67"/>
      <c r="E2243" s="68"/>
      <c r="F2243" s="68"/>
      <c r="G2243" s="69"/>
      <c r="I2243" s="24" t="s">
        <v>251</v>
      </c>
    </row>
    <row r="2244" spans="2:9" ht="24.6" thickBot="1" x14ac:dyDescent="0.35">
      <c r="B2244" s="5" t="s">
        <v>5</v>
      </c>
      <c r="C2244" s="70" t="s">
        <v>6</v>
      </c>
      <c r="D2244" s="71"/>
      <c r="E2244" s="72"/>
      <c r="F2244" s="6" t="s">
        <v>7</v>
      </c>
      <c r="G2244" s="7" t="s">
        <v>8</v>
      </c>
      <c r="I2244" s="25" t="s">
        <v>252</v>
      </c>
    </row>
    <row r="2245" spans="2:9" ht="41.4" thickBot="1" x14ac:dyDescent="0.35">
      <c r="B2245" s="2" t="s">
        <v>255</v>
      </c>
      <c r="C2245" s="73" t="s">
        <v>529</v>
      </c>
      <c r="D2245" s="74"/>
      <c r="E2245" s="75"/>
      <c r="F2245" s="8" t="s">
        <v>530</v>
      </c>
      <c r="G2245" s="9" t="s">
        <v>258</v>
      </c>
      <c r="H2245" s="26" t="str">
        <f>IFERROR(VLOOKUP(C2243,'[1]piano 20-22'!$D$5:$F$142,3,FALSE),"")</f>
        <v xml:space="preserve">Da novembre 2021 </v>
      </c>
      <c r="I2245" s="27" t="s">
        <v>253</v>
      </c>
    </row>
    <row r="2246" spans="2:9" ht="40.799999999999997" x14ac:dyDescent="0.3">
      <c r="B2246" s="10" t="s">
        <v>259</v>
      </c>
      <c r="C2246" s="76" t="s">
        <v>258</v>
      </c>
      <c r="D2246" s="77"/>
      <c r="E2246" s="78"/>
      <c r="F2246" s="8" t="s">
        <v>258</v>
      </c>
      <c r="G2246" s="9" t="s">
        <v>258</v>
      </c>
      <c r="H2246" s="26" t="str">
        <f>IFERROR(VLOOKUP(C2243,'[1]piano 21-23'!$D$5:$F$142,3,FALSE),"")</f>
        <v/>
      </c>
      <c r="I2246" s="27" t="s">
        <v>253</v>
      </c>
    </row>
    <row r="2247" spans="2:9" ht="41.4" thickBot="1" x14ac:dyDescent="0.35">
      <c r="B2247" s="11" t="s">
        <v>262</v>
      </c>
      <c r="C2247" s="79" t="s">
        <v>258</v>
      </c>
      <c r="D2247" s="80"/>
      <c r="E2247" s="81"/>
      <c r="F2247" s="12" t="s">
        <v>258</v>
      </c>
      <c r="G2247" s="13" t="s">
        <v>258</v>
      </c>
      <c r="H2247" s="26" t="str">
        <f>IFERROR(VLOOKUP(C2243,'[1]piano 22-24'!$D$5:$F$142,3,FALSE),"")</f>
        <v/>
      </c>
      <c r="I2247" s="27" t="s">
        <v>253</v>
      </c>
    </row>
    <row r="2248" spans="2:9" ht="28.8" x14ac:dyDescent="0.3">
      <c r="B2248" s="14" t="s">
        <v>9</v>
      </c>
      <c r="C2248" s="15" t="s">
        <v>10</v>
      </c>
      <c r="D2248" s="16" t="s">
        <v>11</v>
      </c>
      <c r="E2248" s="17" t="s">
        <v>12</v>
      </c>
      <c r="F2248" s="54"/>
      <c r="G2248" s="55"/>
      <c r="I2248" s="24" t="s">
        <v>254</v>
      </c>
    </row>
    <row r="2249" spans="2:9" x14ac:dyDescent="0.3">
      <c r="B2249" s="18" t="s">
        <v>13</v>
      </c>
      <c r="C2249" s="19">
        <v>44927</v>
      </c>
      <c r="D2249" s="56" t="s">
        <v>14</v>
      </c>
      <c r="E2249" s="58"/>
      <c r="F2249" s="60" t="s">
        <v>15</v>
      </c>
      <c r="G2249" s="61"/>
      <c r="I2249" s="24" t="s">
        <v>254</v>
      </c>
    </row>
    <row r="2250" spans="2:9" ht="15" thickBot="1" x14ac:dyDescent="0.35">
      <c r="B2250" s="20" t="s">
        <v>16</v>
      </c>
      <c r="C2250" s="21">
        <v>45657</v>
      </c>
      <c r="D2250" s="57"/>
      <c r="E2250" s="59"/>
      <c r="F2250" s="62"/>
      <c r="G2250" s="63"/>
      <c r="I2250" s="24" t="s">
        <v>254</v>
      </c>
    </row>
    <row r="2251" spans="2:9" x14ac:dyDescent="0.3">
      <c r="I2251" s="22"/>
    </row>
    <row r="2252" spans="2:9" x14ac:dyDescent="0.3">
      <c r="I2252" s="22"/>
    </row>
    <row r="2253" spans="2:9" x14ac:dyDescent="0.3">
      <c r="I2253" s="22"/>
    </row>
    <row r="2254" spans="2:9" ht="15" thickBot="1" x14ac:dyDescent="0.35">
      <c r="I2254" s="22"/>
    </row>
    <row r="2255" spans="2:9" ht="42" thickBot="1" x14ac:dyDescent="0.35">
      <c r="B2255" s="2" t="s">
        <v>2</v>
      </c>
      <c r="C2255" s="3" t="s">
        <v>207</v>
      </c>
      <c r="D2255" s="64" t="s">
        <v>208</v>
      </c>
      <c r="E2255" s="65"/>
      <c r="F2255" s="65"/>
      <c r="G2255" s="66"/>
      <c r="H2255" s="23" t="s">
        <v>250</v>
      </c>
      <c r="I2255" s="24" t="s">
        <v>251</v>
      </c>
    </row>
    <row r="2256" spans="2:9" ht="15" thickBot="1" x14ac:dyDescent="0.35">
      <c r="B2256" s="4" t="s">
        <v>3</v>
      </c>
      <c r="C2256" s="3" t="s">
        <v>228</v>
      </c>
      <c r="D2256" s="67"/>
      <c r="E2256" s="68"/>
      <c r="F2256" s="68"/>
      <c r="G2256" s="69"/>
      <c r="I2256" s="24" t="s">
        <v>251</v>
      </c>
    </row>
    <row r="2257" spans="2:9" ht="24.6" thickBot="1" x14ac:dyDescent="0.35">
      <c r="B2257" s="5" t="s">
        <v>5</v>
      </c>
      <c r="C2257" s="70" t="s">
        <v>6</v>
      </c>
      <c r="D2257" s="71"/>
      <c r="E2257" s="72"/>
      <c r="F2257" s="6" t="s">
        <v>7</v>
      </c>
      <c r="G2257" s="7" t="s">
        <v>8</v>
      </c>
      <c r="I2257" s="25" t="s">
        <v>252</v>
      </c>
    </row>
    <row r="2258" spans="2:9" ht="41.4" thickBot="1" x14ac:dyDescent="0.35">
      <c r="B2258" s="2" t="s">
        <v>255</v>
      </c>
      <c r="C2258" s="73" t="s">
        <v>258</v>
      </c>
      <c r="D2258" s="74"/>
      <c r="E2258" s="75"/>
      <c r="F2258" s="8" t="s">
        <v>258</v>
      </c>
      <c r="G2258" s="9" t="s">
        <v>258</v>
      </c>
      <c r="H2258" s="26" t="str">
        <f>IFERROR(VLOOKUP(C2256,'[1]piano 20-22'!$D$5:$F$142,3,FALSE),"")</f>
        <v/>
      </c>
      <c r="I2258" s="27" t="s">
        <v>253</v>
      </c>
    </row>
    <row r="2259" spans="2:9" ht="40.799999999999997" x14ac:dyDescent="0.3">
      <c r="B2259" s="10" t="s">
        <v>259</v>
      </c>
      <c r="C2259" s="76" t="s">
        <v>531</v>
      </c>
      <c r="D2259" s="77"/>
      <c r="E2259" s="78"/>
      <c r="F2259" s="8" t="s">
        <v>282</v>
      </c>
      <c r="G2259" s="9" t="s">
        <v>258</v>
      </c>
      <c r="H2259" s="26" t="str">
        <f>IFERROR(VLOOKUP(C2256,'[1]piano 21-23'!$D$5:$F$142,3,FALSE),"")</f>
        <v xml:space="preserve">Da gennaio 2022 </v>
      </c>
      <c r="I2259" s="27" t="s">
        <v>253</v>
      </c>
    </row>
    <row r="2260" spans="2:9" ht="41.4" thickBot="1" x14ac:dyDescent="0.35">
      <c r="B2260" s="11" t="s">
        <v>262</v>
      </c>
      <c r="C2260" s="79" t="s">
        <v>258</v>
      </c>
      <c r="D2260" s="80"/>
      <c r="E2260" s="81"/>
      <c r="F2260" s="12" t="s">
        <v>258</v>
      </c>
      <c r="G2260" s="13" t="s">
        <v>258</v>
      </c>
      <c r="H2260" s="26" t="str">
        <f>IFERROR(VLOOKUP(C2256,'[1]piano 22-24'!$D$5:$F$142,3,FALSE),"")</f>
        <v/>
      </c>
      <c r="I2260" s="27" t="s">
        <v>253</v>
      </c>
    </row>
    <row r="2261" spans="2:9" ht="28.8" x14ac:dyDescent="0.3">
      <c r="B2261" s="14" t="s">
        <v>9</v>
      </c>
      <c r="C2261" s="15" t="s">
        <v>10</v>
      </c>
      <c r="D2261" s="16" t="s">
        <v>11</v>
      </c>
      <c r="E2261" s="17" t="s">
        <v>12</v>
      </c>
      <c r="F2261" s="54"/>
      <c r="G2261" s="55"/>
      <c r="I2261" s="24" t="s">
        <v>254</v>
      </c>
    </row>
    <row r="2262" spans="2:9" x14ac:dyDescent="0.3">
      <c r="B2262" s="18" t="s">
        <v>13</v>
      </c>
      <c r="C2262" s="19">
        <v>44927</v>
      </c>
      <c r="D2262" s="56" t="s">
        <v>14</v>
      </c>
      <c r="E2262" s="58"/>
      <c r="F2262" s="60" t="s">
        <v>15</v>
      </c>
      <c r="G2262" s="61"/>
      <c r="I2262" s="24" t="s">
        <v>254</v>
      </c>
    </row>
    <row r="2263" spans="2:9" ht="15" thickBot="1" x14ac:dyDescent="0.35">
      <c r="B2263" s="20" t="s">
        <v>16</v>
      </c>
      <c r="C2263" s="21">
        <v>45657</v>
      </c>
      <c r="D2263" s="57"/>
      <c r="E2263" s="59"/>
      <c r="F2263" s="62"/>
      <c r="G2263" s="63"/>
      <c r="I2263" s="24" t="s">
        <v>254</v>
      </c>
    </row>
    <row r="2264" spans="2:9" x14ac:dyDescent="0.3">
      <c r="I2264" s="22"/>
    </row>
    <row r="2265" spans="2:9" x14ac:dyDescent="0.3">
      <c r="I2265" s="22"/>
    </row>
    <row r="2266" spans="2:9" x14ac:dyDescent="0.3">
      <c r="I2266" s="22"/>
    </row>
    <row r="2267" spans="2:9" ht="15" thickBot="1" x14ac:dyDescent="0.35">
      <c r="I2267" s="22"/>
    </row>
    <row r="2268" spans="2:9" ht="42" thickBot="1" x14ac:dyDescent="0.35">
      <c r="B2268" s="2" t="s">
        <v>2</v>
      </c>
      <c r="C2268" s="3" t="s">
        <v>207</v>
      </c>
      <c r="D2268" s="64" t="s">
        <v>208</v>
      </c>
      <c r="E2268" s="65"/>
      <c r="F2268" s="65"/>
      <c r="G2268" s="66"/>
      <c r="H2268" s="23" t="s">
        <v>250</v>
      </c>
      <c r="I2268" s="24" t="s">
        <v>251</v>
      </c>
    </row>
    <row r="2269" spans="2:9" ht="15" thickBot="1" x14ac:dyDescent="0.35">
      <c r="B2269" s="4" t="s">
        <v>3</v>
      </c>
      <c r="C2269" s="3" t="s">
        <v>229</v>
      </c>
      <c r="D2269" s="67"/>
      <c r="E2269" s="68"/>
      <c r="F2269" s="68"/>
      <c r="G2269" s="69"/>
      <c r="I2269" s="24" t="s">
        <v>251</v>
      </c>
    </row>
    <row r="2270" spans="2:9" ht="24.6" thickBot="1" x14ac:dyDescent="0.35">
      <c r="B2270" s="5" t="s">
        <v>5</v>
      </c>
      <c r="C2270" s="70" t="s">
        <v>6</v>
      </c>
      <c r="D2270" s="71"/>
      <c r="E2270" s="72"/>
      <c r="F2270" s="6" t="s">
        <v>7</v>
      </c>
      <c r="G2270" s="7" t="s">
        <v>8</v>
      </c>
      <c r="I2270" s="25" t="s">
        <v>252</v>
      </c>
    </row>
    <row r="2271" spans="2:9" ht="41.4" thickBot="1" x14ac:dyDescent="0.35">
      <c r="B2271" s="2" t="s">
        <v>255</v>
      </c>
      <c r="C2271" s="73" t="s">
        <v>258</v>
      </c>
      <c r="D2271" s="74"/>
      <c r="E2271" s="75"/>
      <c r="F2271" s="8" t="s">
        <v>258</v>
      </c>
      <c r="G2271" s="9" t="s">
        <v>258</v>
      </c>
      <c r="H2271" s="26" t="str">
        <f>IFERROR(VLOOKUP(C2269,'[1]piano 20-22'!$D$5:$F$142,3,FALSE),"")</f>
        <v/>
      </c>
      <c r="I2271" s="27" t="s">
        <v>253</v>
      </c>
    </row>
    <row r="2272" spans="2:9" ht="40.799999999999997" x14ac:dyDescent="0.3">
      <c r="B2272" s="10" t="s">
        <v>259</v>
      </c>
      <c r="C2272" s="76" t="s">
        <v>532</v>
      </c>
      <c r="D2272" s="77"/>
      <c r="E2272" s="78"/>
      <c r="F2272" s="8" t="s">
        <v>345</v>
      </c>
      <c r="G2272" s="9" t="s">
        <v>258</v>
      </c>
      <c r="H2272" s="26" t="str">
        <f>IFERROR(VLOOKUP(C2269,'[1]piano 21-23'!$D$5:$F$142,3,FALSE),"")</f>
        <v xml:space="preserve">Da gennaio 2023 </v>
      </c>
      <c r="I2272" s="27" t="s">
        <v>253</v>
      </c>
    </row>
    <row r="2273" spans="2:9" ht="41.4" thickBot="1" x14ac:dyDescent="0.35">
      <c r="B2273" s="11" t="s">
        <v>262</v>
      </c>
      <c r="C2273" s="79" t="s">
        <v>258</v>
      </c>
      <c r="D2273" s="80"/>
      <c r="E2273" s="81"/>
      <c r="F2273" s="12" t="s">
        <v>258</v>
      </c>
      <c r="G2273" s="13" t="s">
        <v>258</v>
      </c>
      <c r="H2273" s="26" t="str">
        <f>IFERROR(VLOOKUP(C2269,'[1]piano 22-24'!$D$5:$F$142,3,FALSE),"")</f>
        <v/>
      </c>
      <c r="I2273" s="27" t="s">
        <v>253</v>
      </c>
    </row>
    <row r="2274" spans="2:9" ht="28.8" x14ac:dyDescent="0.3">
      <c r="B2274" s="14" t="s">
        <v>9</v>
      </c>
      <c r="C2274" s="15" t="s">
        <v>10</v>
      </c>
      <c r="D2274" s="16" t="s">
        <v>11</v>
      </c>
      <c r="E2274" s="17" t="s">
        <v>12</v>
      </c>
      <c r="F2274" s="54"/>
      <c r="G2274" s="55"/>
      <c r="I2274" s="24" t="s">
        <v>254</v>
      </c>
    </row>
    <row r="2275" spans="2:9" x14ac:dyDescent="0.3">
      <c r="B2275" s="18" t="s">
        <v>13</v>
      </c>
      <c r="C2275" s="19">
        <v>44927</v>
      </c>
      <c r="D2275" s="56" t="s">
        <v>14</v>
      </c>
      <c r="E2275" s="58"/>
      <c r="F2275" s="60" t="s">
        <v>15</v>
      </c>
      <c r="G2275" s="61"/>
      <c r="I2275" s="24" t="s">
        <v>254</v>
      </c>
    </row>
    <row r="2276" spans="2:9" ht="15" thickBot="1" x14ac:dyDescent="0.35">
      <c r="B2276" s="20" t="s">
        <v>16</v>
      </c>
      <c r="C2276" s="21">
        <v>45657</v>
      </c>
      <c r="D2276" s="57"/>
      <c r="E2276" s="59"/>
      <c r="F2276" s="62"/>
      <c r="G2276" s="63"/>
      <c r="I2276" s="24" t="s">
        <v>254</v>
      </c>
    </row>
    <row r="2277" spans="2:9" x14ac:dyDescent="0.3">
      <c r="I2277" s="22"/>
    </row>
    <row r="2278" spans="2:9" x14ac:dyDescent="0.3">
      <c r="I2278" s="22"/>
    </row>
    <row r="2279" spans="2:9" x14ac:dyDescent="0.3">
      <c r="I2279" s="22"/>
    </row>
    <row r="2280" spans="2:9" ht="15" thickBot="1" x14ac:dyDescent="0.35">
      <c r="I2280" s="22"/>
    </row>
    <row r="2281" spans="2:9" ht="42" thickBot="1" x14ac:dyDescent="0.35">
      <c r="B2281" s="2" t="s">
        <v>2</v>
      </c>
      <c r="C2281" s="3" t="s">
        <v>207</v>
      </c>
      <c r="D2281" s="64" t="s">
        <v>208</v>
      </c>
      <c r="E2281" s="65"/>
      <c r="F2281" s="65"/>
      <c r="G2281" s="66"/>
      <c r="H2281" s="23" t="s">
        <v>250</v>
      </c>
      <c r="I2281" s="24" t="s">
        <v>251</v>
      </c>
    </row>
    <row r="2282" spans="2:9" ht="15" thickBot="1" x14ac:dyDescent="0.35">
      <c r="B2282" s="4" t="s">
        <v>3</v>
      </c>
      <c r="C2282" s="3" t="s">
        <v>230</v>
      </c>
      <c r="D2282" s="67"/>
      <c r="E2282" s="68"/>
      <c r="F2282" s="68"/>
      <c r="G2282" s="69"/>
      <c r="I2282" s="24" t="s">
        <v>251</v>
      </c>
    </row>
    <row r="2283" spans="2:9" ht="24.6" thickBot="1" x14ac:dyDescent="0.35">
      <c r="B2283" s="5" t="s">
        <v>5</v>
      </c>
      <c r="C2283" s="70" t="s">
        <v>6</v>
      </c>
      <c r="D2283" s="71"/>
      <c r="E2283" s="72"/>
      <c r="F2283" s="6" t="s">
        <v>7</v>
      </c>
      <c r="G2283" s="7" t="s">
        <v>8</v>
      </c>
      <c r="I2283" s="25" t="s">
        <v>252</v>
      </c>
    </row>
    <row r="2284" spans="2:9" ht="41.4" thickBot="1" x14ac:dyDescent="0.35">
      <c r="B2284" s="2" t="s">
        <v>255</v>
      </c>
      <c r="C2284" s="73" t="s">
        <v>258</v>
      </c>
      <c r="D2284" s="74"/>
      <c r="E2284" s="75"/>
      <c r="F2284" s="8" t="s">
        <v>258</v>
      </c>
      <c r="G2284" s="9" t="s">
        <v>258</v>
      </c>
      <c r="H2284" s="26" t="str">
        <f>IFERROR(VLOOKUP(C2282,'[1]piano 20-22'!$D$5:$F$142,3,FALSE),"")</f>
        <v/>
      </c>
      <c r="I2284" s="27" t="s">
        <v>253</v>
      </c>
    </row>
    <row r="2285" spans="2:9" ht="40.799999999999997" x14ac:dyDescent="0.3">
      <c r="B2285" s="10" t="s">
        <v>259</v>
      </c>
      <c r="C2285" s="76" t="s">
        <v>258</v>
      </c>
      <c r="D2285" s="77"/>
      <c r="E2285" s="78"/>
      <c r="F2285" s="8" t="s">
        <v>258</v>
      </c>
      <c r="G2285" s="9" t="s">
        <v>258</v>
      </c>
      <c r="H2285" s="26" t="str">
        <f>IFERROR(VLOOKUP(C2282,'[1]piano 21-23'!$D$5:$F$142,3,FALSE),"")</f>
        <v/>
      </c>
      <c r="I2285" s="27" t="s">
        <v>253</v>
      </c>
    </row>
    <row r="2286" spans="2:9" ht="41.4" thickBot="1" x14ac:dyDescent="0.35">
      <c r="B2286" s="11" t="s">
        <v>262</v>
      </c>
      <c r="C2286" s="79" t="s">
        <v>258</v>
      </c>
      <c r="D2286" s="80"/>
      <c r="E2286" s="81"/>
      <c r="F2286" s="12" t="s">
        <v>258</v>
      </c>
      <c r="G2286" s="13" t="s">
        <v>258</v>
      </c>
      <c r="H2286" s="26" t="str">
        <f>IFERROR(VLOOKUP(C2282,'[1]piano 22-24'!$D$5:$F$142,3,FALSE),"")</f>
        <v/>
      </c>
      <c r="I2286" s="27" t="s">
        <v>253</v>
      </c>
    </row>
    <row r="2287" spans="2:9" ht="28.8" x14ac:dyDescent="0.3">
      <c r="B2287" s="14" t="s">
        <v>9</v>
      </c>
      <c r="C2287" s="15" t="s">
        <v>10</v>
      </c>
      <c r="D2287" s="16" t="s">
        <v>11</v>
      </c>
      <c r="E2287" s="17" t="s">
        <v>12</v>
      </c>
      <c r="F2287" s="54"/>
      <c r="G2287" s="55"/>
      <c r="I2287" s="24" t="s">
        <v>254</v>
      </c>
    </row>
    <row r="2288" spans="2:9" x14ac:dyDescent="0.3">
      <c r="B2288" s="18" t="s">
        <v>13</v>
      </c>
      <c r="C2288" s="19">
        <v>44927</v>
      </c>
      <c r="D2288" s="56" t="s">
        <v>14</v>
      </c>
      <c r="E2288" s="58"/>
      <c r="F2288" s="60" t="s">
        <v>15</v>
      </c>
      <c r="G2288" s="61"/>
      <c r="I2288" s="24" t="s">
        <v>254</v>
      </c>
    </row>
    <row r="2289" spans="2:9" ht="15" thickBot="1" x14ac:dyDescent="0.35">
      <c r="B2289" s="20" t="s">
        <v>16</v>
      </c>
      <c r="C2289" s="21">
        <v>45657</v>
      </c>
      <c r="D2289" s="57"/>
      <c r="E2289" s="59"/>
      <c r="F2289" s="62"/>
      <c r="G2289" s="63"/>
      <c r="I2289" s="24" t="s">
        <v>254</v>
      </c>
    </row>
    <row r="2290" spans="2:9" x14ac:dyDescent="0.3">
      <c r="I2290" s="22"/>
    </row>
    <row r="2291" spans="2:9" x14ac:dyDescent="0.3">
      <c r="I2291" s="22"/>
    </row>
    <row r="2292" spans="2:9" x14ac:dyDescent="0.3">
      <c r="I2292" s="22"/>
    </row>
    <row r="2293" spans="2:9" ht="15" thickBot="1" x14ac:dyDescent="0.35">
      <c r="I2293" s="22"/>
    </row>
    <row r="2294" spans="2:9" ht="42" thickBot="1" x14ac:dyDescent="0.35">
      <c r="B2294" s="2" t="s">
        <v>2</v>
      </c>
      <c r="C2294" s="3" t="s">
        <v>207</v>
      </c>
      <c r="D2294" s="64" t="s">
        <v>208</v>
      </c>
      <c r="E2294" s="65"/>
      <c r="F2294" s="65"/>
      <c r="G2294" s="66"/>
      <c r="H2294" s="23" t="s">
        <v>250</v>
      </c>
      <c r="I2294" s="24" t="s">
        <v>251</v>
      </c>
    </row>
    <row r="2295" spans="2:9" ht="15" thickBot="1" x14ac:dyDescent="0.35">
      <c r="B2295" s="4" t="s">
        <v>3</v>
      </c>
      <c r="C2295" s="3" t="s">
        <v>231</v>
      </c>
      <c r="D2295" s="67"/>
      <c r="E2295" s="68"/>
      <c r="F2295" s="68"/>
      <c r="G2295" s="69"/>
      <c r="I2295" s="24" t="s">
        <v>251</v>
      </c>
    </row>
    <row r="2296" spans="2:9" ht="24.6" thickBot="1" x14ac:dyDescent="0.35">
      <c r="B2296" s="5" t="s">
        <v>5</v>
      </c>
      <c r="C2296" s="70" t="s">
        <v>6</v>
      </c>
      <c r="D2296" s="71"/>
      <c r="E2296" s="72"/>
      <c r="F2296" s="6" t="s">
        <v>7</v>
      </c>
      <c r="G2296" s="7" t="s">
        <v>8</v>
      </c>
      <c r="I2296" s="25" t="s">
        <v>252</v>
      </c>
    </row>
    <row r="2297" spans="2:9" ht="41.4" thickBot="1" x14ac:dyDescent="0.35">
      <c r="B2297" s="2" t="s">
        <v>255</v>
      </c>
      <c r="C2297" s="73" t="s">
        <v>258</v>
      </c>
      <c r="D2297" s="74"/>
      <c r="E2297" s="75"/>
      <c r="F2297" s="8" t="s">
        <v>258</v>
      </c>
      <c r="G2297" s="9" t="s">
        <v>258</v>
      </c>
      <c r="H2297" s="26" t="str">
        <f>IFERROR(VLOOKUP(C2295,'[1]piano 20-22'!$D$5:$F$142,3,FALSE),"")</f>
        <v/>
      </c>
      <c r="I2297" s="27" t="s">
        <v>253</v>
      </c>
    </row>
    <row r="2298" spans="2:9" ht="40.799999999999997" x14ac:dyDescent="0.3">
      <c r="B2298" s="10" t="s">
        <v>259</v>
      </c>
      <c r="C2298" s="76" t="s">
        <v>258</v>
      </c>
      <c r="D2298" s="77"/>
      <c r="E2298" s="78"/>
      <c r="F2298" s="8" t="s">
        <v>258</v>
      </c>
      <c r="G2298" s="9" t="s">
        <v>258</v>
      </c>
      <c r="H2298" s="26" t="str">
        <f>IFERROR(VLOOKUP(C2295,'[1]piano 21-23'!$D$5:$F$142,3,FALSE),"")</f>
        <v/>
      </c>
      <c r="I2298" s="27" t="s">
        <v>253</v>
      </c>
    </row>
    <row r="2299" spans="2:9" ht="41.4" thickBot="1" x14ac:dyDescent="0.35">
      <c r="B2299" s="11" t="s">
        <v>262</v>
      </c>
      <c r="C2299" s="79" t="s">
        <v>258</v>
      </c>
      <c r="D2299" s="80"/>
      <c r="E2299" s="81"/>
      <c r="F2299" s="12" t="s">
        <v>258</v>
      </c>
      <c r="G2299" s="13" t="s">
        <v>258</v>
      </c>
      <c r="H2299" s="26" t="str">
        <f>IFERROR(VLOOKUP(C2295,'[1]piano 22-24'!$D$5:$F$142,3,FALSE),"")</f>
        <v/>
      </c>
      <c r="I2299" s="27" t="s">
        <v>253</v>
      </c>
    </row>
    <row r="2300" spans="2:9" ht="28.8" x14ac:dyDescent="0.3">
      <c r="B2300" s="14" t="s">
        <v>9</v>
      </c>
      <c r="C2300" s="15" t="s">
        <v>10</v>
      </c>
      <c r="D2300" s="16" t="s">
        <v>11</v>
      </c>
      <c r="E2300" s="17" t="s">
        <v>12</v>
      </c>
      <c r="F2300" s="54"/>
      <c r="G2300" s="55"/>
      <c r="I2300" s="24" t="s">
        <v>254</v>
      </c>
    </row>
    <row r="2301" spans="2:9" x14ac:dyDescent="0.3">
      <c r="B2301" s="18" t="s">
        <v>13</v>
      </c>
      <c r="C2301" s="19">
        <v>44927</v>
      </c>
      <c r="D2301" s="56" t="s">
        <v>14</v>
      </c>
      <c r="E2301" s="58"/>
      <c r="F2301" s="60" t="s">
        <v>15</v>
      </c>
      <c r="G2301" s="61"/>
      <c r="I2301" s="24" t="s">
        <v>254</v>
      </c>
    </row>
    <row r="2302" spans="2:9" ht="15" thickBot="1" x14ac:dyDescent="0.35">
      <c r="B2302" s="20" t="s">
        <v>16</v>
      </c>
      <c r="C2302" s="21">
        <v>45657</v>
      </c>
      <c r="D2302" s="57"/>
      <c r="E2302" s="59"/>
      <c r="F2302" s="62"/>
      <c r="G2302" s="63"/>
      <c r="I2302" s="24" t="s">
        <v>254</v>
      </c>
    </row>
    <row r="2303" spans="2:9" x14ac:dyDescent="0.3">
      <c r="I2303" s="22"/>
    </row>
    <row r="2304" spans="2:9" x14ac:dyDescent="0.3">
      <c r="I2304" s="22"/>
    </row>
    <row r="2305" spans="2:9" x14ac:dyDescent="0.3">
      <c r="I2305" s="22"/>
    </row>
    <row r="2306" spans="2:9" ht="15" thickBot="1" x14ac:dyDescent="0.35">
      <c r="I2306" s="22"/>
    </row>
    <row r="2307" spans="2:9" ht="42" thickBot="1" x14ac:dyDescent="0.35">
      <c r="B2307" s="2" t="s">
        <v>2</v>
      </c>
      <c r="C2307" s="3" t="s">
        <v>207</v>
      </c>
      <c r="D2307" s="64" t="s">
        <v>208</v>
      </c>
      <c r="E2307" s="65"/>
      <c r="F2307" s="65"/>
      <c r="G2307" s="66"/>
      <c r="H2307" s="23" t="s">
        <v>250</v>
      </c>
      <c r="I2307" s="24" t="s">
        <v>251</v>
      </c>
    </row>
    <row r="2308" spans="2:9" ht="15" thickBot="1" x14ac:dyDescent="0.35">
      <c r="B2308" s="4" t="s">
        <v>3</v>
      </c>
      <c r="C2308" s="3" t="s">
        <v>232</v>
      </c>
      <c r="D2308" s="67"/>
      <c r="E2308" s="68"/>
      <c r="F2308" s="68"/>
      <c r="G2308" s="69"/>
      <c r="I2308" s="24" t="s">
        <v>251</v>
      </c>
    </row>
    <row r="2309" spans="2:9" ht="24.6" thickBot="1" x14ac:dyDescent="0.35">
      <c r="B2309" s="5" t="s">
        <v>5</v>
      </c>
      <c r="C2309" s="70" t="s">
        <v>6</v>
      </c>
      <c r="D2309" s="71"/>
      <c r="E2309" s="72"/>
      <c r="F2309" s="6" t="s">
        <v>7</v>
      </c>
      <c r="G2309" s="7" t="s">
        <v>8</v>
      </c>
      <c r="I2309" s="25" t="s">
        <v>252</v>
      </c>
    </row>
    <row r="2310" spans="2:9" ht="41.4" thickBot="1" x14ac:dyDescent="0.35">
      <c r="B2310" s="2" t="s">
        <v>255</v>
      </c>
      <c r="C2310" s="73" t="s">
        <v>258</v>
      </c>
      <c r="D2310" s="74"/>
      <c r="E2310" s="75"/>
      <c r="F2310" s="8" t="s">
        <v>258</v>
      </c>
      <c r="G2310" s="9" t="s">
        <v>258</v>
      </c>
      <c r="H2310" s="26" t="str">
        <f>IFERROR(VLOOKUP(C2308,'[1]piano 20-22'!$D$5:$F$142,3,FALSE),"")</f>
        <v/>
      </c>
      <c r="I2310" s="27" t="s">
        <v>253</v>
      </c>
    </row>
    <row r="2311" spans="2:9" ht="40.799999999999997" x14ac:dyDescent="0.3">
      <c r="B2311" s="10" t="s">
        <v>259</v>
      </c>
      <c r="C2311" s="76" t="s">
        <v>258</v>
      </c>
      <c r="D2311" s="77"/>
      <c r="E2311" s="78"/>
      <c r="F2311" s="8" t="s">
        <v>258</v>
      </c>
      <c r="G2311" s="9" t="s">
        <v>258</v>
      </c>
      <c r="H2311" s="26" t="str">
        <f>IFERROR(VLOOKUP(C2308,'[1]piano 21-23'!$D$5:$F$142,3,FALSE),"")</f>
        <v/>
      </c>
      <c r="I2311" s="27" t="s">
        <v>253</v>
      </c>
    </row>
    <row r="2312" spans="2:9" ht="41.4" thickBot="1" x14ac:dyDescent="0.35">
      <c r="B2312" s="11" t="s">
        <v>262</v>
      </c>
      <c r="C2312" s="79" t="s">
        <v>258</v>
      </c>
      <c r="D2312" s="80"/>
      <c r="E2312" s="81"/>
      <c r="F2312" s="12" t="s">
        <v>258</v>
      </c>
      <c r="G2312" s="13" t="s">
        <v>258</v>
      </c>
      <c r="H2312" s="26" t="str">
        <f>IFERROR(VLOOKUP(C2308,'[1]piano 22-24'!$D$5:$F$142,3,FALSE),"")</f>
        <v/>
      </c>
      <c r="I2312" s="27" t="s">
        <v>253</v>
      </c>
    </row>
    <row r="2313" spans="2:9" ht="28.8" x14ac:dyDescent="0.3">
      <c r="B2313" s="14" t="s">
        <v>9</v>
      </c>
      <c r="C2313" s="15" t="s">
        <v>10</v>
      </c>
      <c r="D2313" s="16" t="s">
        <v>11</v>
      </c>
      <c r="E2313" s="17" t="s">
        <v>12</v>
      </c>
      <c r="F2313" s="54"/>
      <c r="G2313" s="55"/>
      <c r="I2313" s="24" t="s">
        <v>254</v>
      </c>
    </row>
    <row r="2314" spans="2:9" x14ac:dyDescent="0.3">
      <c r="B2314" s="18" t="s">
        <v>13</v>
      </c>
      <c r="C2314" s="19">
        <v>44927</v>
      </c>
      <c r="D2314" s="56" t="s">
        <v>14</v>
      </c>
      <c r="E2314" s="58"/>
      <c r="F2314" s="60" t="s">
        <v>15</v>
      </c>
      <c r="G2314" s="61"/>
      <c r="I2314" s="24" t="s">
        <v>254</v>
      </c>
    </row>
    <row r="2315" spans="2:9" ht="15" thickBot="1" x14ac:dyDescent="0.35">
      <c r="B2315" s="20" t="s">
        <v>16</v>
      </c>
      <c r="C2315" s="21">
        <v>45657</v>
      </c>
      <c r="D2315" s="57"/>
      <c r="E2315" s="59"/>
      <c r="F2315" s="62"/>
      <c r="G2315" s="63"/>
      <c r="I2315" s="24" t="s">
        <v>254</v>
      </c>
    </row>
    <row r="2316" spans="2:9" x14ac:dyDescent="0.3">
      <c r="I2316" s="22"/>
    </row>
    <row r="2317" spans="2:9" x14ac:dyDescent="0.3">
      <c r="I2317" s="22"/>
    </row>
    <row r="2318" spans="2:9" x14ac:dyDescent="0.3">
      <c r="I2318" s="22"/>
    </row>
    <row r="2319" spans="2:9" ht="15" thickBot="1" x14ac:dyDescent="0.35">
      <c r="I2319" s="22"/>
    </row>
    <row r="2320" spans="2:9" ht="42" thickBot="1" x14ac:dyDescent="0.35">
      <c r="B2320" s="2" t="s">
        <v>2</v>
      </c>
      <c r="C2320" s="3" t="s">
        <v>207</v>
      </c>
      <c r="D2320" s="64" t="s">
        <v>208</v>
      </c>
      <c r="E2320" s="65"/>
      <c r="F2320" s="65"/>
      <c r="G2320" s="66"/>
      <c r="H2320" s="23" t="s">
        <v>250</v>
      </c>
      <c r="I2320" s="24" t="s">
        <v>251</v>
      </c>
    </row>
    <row r="2321" spans="2:9" ht="15" thickBot="1" x14ac:dyDescent="0.35">
      <c r="B2321" s="4" t="s">
        <v>3</v>
      </c>
      <c r="C2321" s="3" t="s">
        <v>233</v>
      </c>
      <c r="D2321" s="67"/>
      <c r="E2321" s="68"/>
      <c r="F2321" s="68"/>
      <c r="G2321" s="69"/>
      <c r="I2321" s="24" t="s">
        <v>251</v>
      </c>
    </row>
    <row r="2322" spans="2:9" ht="24.6" thickBot="1" x14ac:dyDescent="0.35">
      <c r="B2322" s="5" t="s">
        <v>5</v>
      </c>
      <c r="C2322" s="70" t="s">
        <v>6</v>
      </c>
      <c r="D2322" s="71"/>
      <c r="E2322" s="72"/>
      <c r="F2322" s="6" t="s">
        <v>7</v>
      </c>
      <c r="G2322" s="7" t="s">
        <v>8</v>
      </c>
      <c r="I2322" s="25" t="s">
        <v>252</v>
      </c>
    </row>
    <row r="2323" spans="2:9" ht="41.4" thickBot="1" x14ac:dyDescent="0.35">
      <c r="B2323" s="2" t="s">
        <v>255</v>
      </c>
      <c r="C2323" s="73" t="s">
        <v>258</v>
      </c>
      <c r="D2323" s="74"/>
      <c r="E2323" s="75"/>
      <c r="F2323" s="8" t="s">
        <v>258</v>
      </c>
      <c r="G2323" s="9" t="s">
        <v>258</v>
      </c>
      <c r="H2323" s="26" t="str">
        <f>IFERROR(VLOOKUP(C2321,'[1]piano 20-22'!$D$5:$F$142,3,FALSE),"")</f>
        <v/>
      </c>
      <c r="I2323" s="27" t="s">
        <v>253</v>
      </c>
    </row>
    <row r="2324" spans="2:9" ht="40.799999999999997" x14ac:dyDescent="0.3">
      <c r="B2324" s="10" t="s">
        <v>259</v>
      </c>
      <c r="C2324" s="76" t="s">
        <v>258</v>
      </c>
      <c r="D2324" s="77"/>
      <c r="E2324" s="78"/>
      <c r="F2324" s="8" t="s">
        <v>258</v>
      </c>
      <c r="G2324" s="9" t="s">
        <v>258</v>
      </c>
      <c r="H2324" s="26" t="str">
        <f>IFERROR(VLOOKUP(C2321,'[1]piano 21-23'!$D$5:$F$142,3,FALSE),"")</f>
        <v/>
      </c>
      <c r="I2324" s="27" t="s">
        <v>253</v>
      </c>
    </row>
    <row r="2325" spans="2:9" ht="41.4" thickBot="1" x14ac:dyDescent="0.35">
      <c r="B2325" s="11" t="s">
        <v>262</v>
      </c>
      <c r="C2325" s="79" t="s">
        <v>258</v>
      </c>
      <c r="D2325" s="80"/>
      <c r="E2325" s="81"/>
      <c r="F2325" s="12" t="s">
        <v>258</v>
      </c>
      <c r="G2325" s="13" t="s">
        <v>258</v>
      </c>
      <c r="H2325" s="26" t="str">
        <f>IFERROR(VLOOKUP(C2321,'[1]piano 22-24'!$D$5:$F$142,3,FALSE),"")</f>
        <v/>
      </c>
      <c r="I2325" s="27" t="s">
        <v>253</v>
      </c>
    </row>
    <row r="2326" spans="2:9" ht="28.8" x14ac:dyDescent="0.3">
      <c r="B2326" s="14" t="s">
        <v>9</v>
      </c>
      <c r="C2326" s="15" t="s">
        <v>10</v>
      </c>
      <c r="D2326" s="16" t="s">
        <v>11</v>
      </c>
      <c r="E2326" s="17" t="s">
        <v>12</v>
      </c>
      <c r="F2326" s="54"/>
      <c r="G2326" s="55"/>
      <c r="I2326" s="24" t="s">
        <v>254</v>
      </c>
    </row>
    <row r="2327" spans="2:9" x14ac:dyDescent="0.3">
      <c r="B2327" s="18" t="s">
        <v>13</v>
      </c>
      <c r="C2327" s="19">
        <v>44927</v>
      </c>
      <c r="D2327" s="56" t="s">
        <v>14</v>
      </c>
      <c r="E2327" s="58"/>
      <c r="F2327" s="60" t="s">
        <v>15</v>
      </c>
      <c r="G2327" s="61"/>
      <c r="I2327" s="24" t="s">
        <v>254</v>
      </c>
    </row>
    <row r="2328" spans="2:9" ht="15" thickBot="1" x14ac:dyDescent="0.35">
      <c r="B2328" s="20" t="s">
        <v>16</v>
      </c>
      <c r="C2328" s="21">
        <v>45657</v>
      </c>
      <c r="D2328" s="57"/>
      <c r="E2328" s="59"/>
      <c r="F2328" s="62"/>
      <c r="G2328" s="63"/>
      <c r="I2328" s="24" t="s">
        <v>254</v>
      </c>
    </row>
    <row r="2329" spans="2:9" x14ac:dyDescent="0.3">
      <c r="I2329" s="22"/>
    </row>
    <row r="2330" spans="2:9" x14ac:dyDescent="0.3">
      <c r="I2330" s="22"/>
    </row>
    <row r="2331" spans="2:9" x14ac:dyDescent="0.3">
      <c r="I2331" s="22"/>
    </row>
    <row r="2332" spans="2:9" ht="15" thickBot="1" x14ac:dyDescent="0.35">
      <c r="I2332" s="22"/>
    </row>
    <row r="2333" spans="2:9" ht="42" thickBot="1" x14ac:dyDescent="0.35">
      <c r="B2333" s="2" t="s">
        <v>2</v>
      </c>
      <c r="C2333" s="3" t="s">
        <v>207</v>
      </c>
      <c r="D2333" s="64" t="s">
        <v>208</v>
      </c>
      <c r="E2333" s="65"/>
      <c r="F2333" s="65"/>
      <c r="G2333" s="66"/>
      <c r="H2333" s="23" t="s">
        <v>250</v>
      </c>
      <c r="I2333" s="24" t="s">
        <v>251</v>
      </c>
    </row>
    <row r="2334" spans="2:9" ht="15" thickBot="1" x14ac:dyDescent="0.35">
      <c r="B2334" s="4" t="s">
        <v>3</v>
      </c>
      <c r="C2334" s="3" t="s">
        <v>234</v>
      </c>
      <c r="D2334" s="67"/>
      <c r="E2334" s="68"/>
      <c r="F2334" s="68"/>
      <c r="G2334" s="69"/>
      <c r="I2334" s="24" t="s">
        <v>251</v>
      </c>
    </row>
    <row r="2335" spans="2:9" ht="24.6" thickBot="1" x14ac:dyDescent="0.35">
      <c r="B2335" s="5" t="s">
        <v>5</v>
      </c>
      <c r="C2335" s="70" t="s">
        <v>6</v>
      </c>
      <c r="D2335" s="71"/>
      <c r="E2335" s="72"/>
      <c r="F2335" s="6" t="s">
        <v>7</v>
      </c>
      <c r="G2335" s="7" t="s">
        <v>8</v>
      </c>
      <c r="I2335" s="25" t="s">
        <v>252</v>
      </c>
    </row>
    <row r="2336" spans="2:9" ht="41.4" thickBot="1" x14ac:dyDescent="0.35">
      <c r="B2336" s="2" t="s">
        <v>255</v>
      </c>
      <c r="C2336" s="73" t="s">
        <v>258</v>
      </c>
      <c r="D2336" s="74"/>
      <c r="E2336" s="75"/>
      <c r="F2336" s="8" t="s">
        <v>258</v>
      </c>
      <c r="G2336" s="9" t="s">
        <v>258</v>
      </c>
      <c r="H2336" s="26" t="str">
        <f>IFERROR(VLOOKUP(C2334,'[1]piano 20-22'!$D$5:$F$142,3,FALSE),"")</f>
        <v/>
      </c>
      <c r="I2336" s="27" t="s">
        <v>253</v>
      </c>
    </row>
    <row r="2337" spans="2:9" ht="40.799999999999997" x14ac:dyDescent="0.3">
      <c r="B2337" s="10" t="s">
        <v>259</v>
      </c>
      <c r="C2337" s="76" t="s">
        <v>258</v>
      </c>
      <c r="D2337" s="77"/>
      <c r="E2337" s="78"/>
      <c r="F2337" s="8" t="s">
        <v>258</v>
      </c>
      <c r="G2337" s="9" t="s">
        <v>258</v>
      </c>
      <c r="H2337" s="26" t="str">
        <f>IFERROR(VLOOKUP(C2334,'[1]piano 21-23'!$D$5:$F$142,3,FALSE),"")</f>
        <v/>
      </c>
      <c r="I2337" s="27" t="s">
        <v>253</v>
      </c>
    </row>
    <row r="2338" spans="2:9" ht="41.4" thickBot="1" x14ac:dyDescent="0.35">
      <c r="B2338" s="11" t="s">
        <v>262</v>
      </c>
      <c r="C2338" s="79" t="s">
        <v>258</v>
      </c>
      <c r="D2338" s="80"/>
      <c r="E2338" s="81"/>
      <c r="F2338" s="12" t="s">
        <v>258</v>
      </c>
      <c r="G2338" s="13" t="s">
        <v>258</v>
      </c>
      <c r="H2338" s="26" t="str">
        <f>IFERROR(VLOOKUP(C2334,'[1]piano 22-24'!$D$5:$F$142,3,FALSE),"")</f>
        <v/>
      </c>
      <c r="I2338" s="27" t="s">
        <v>253</v>
      </c>
    </row>
    <row r="2339" spans="2:9" ht="28.8" x14ac:dyDescent="0.3">
      <c r="B2339" s="14" t="s">
        <v>9</v>
      </c>
      <c r="C2339" s="15" t="s">
        <v>10</v>
      </c>
      <c r="D2339" s="16" t="s">
        <v>11</v>
      </c>
      <c r="E2339" s="17" t="s">
        <v>12</v>
      </c>
      <c r="F2339" s="54"/>
      <c r="G2339" s="55"/>
      <c r="I2339" s="24" t="s">
        <v>254</v>
      </c>
    </row>
    <row r="2340" spans="2:9" x14ac:dyDescent="0.3">
      <c r="B2340" s="18" t="s">
        <v>13</v>
      </c>
      <c r="C2340" s="19">
        <v>44927</v>
      </c>
      <c r="D2340" s="56" t="s">
        <v>14</v>
      </c>
      <c r="E2340" s="58"/>
      <c r="F2340" s="60" t="s">
        <v>15</v>
      </c>
      <c r="G2340" s="61"/>
      <c r="I2340" s="24" t="s">
        <v>254</v>
      </c>
    </row>
    <row r="2341" spans="2:9" ht="15" thickBot="1" x14ac:dyDescent="0.35">
      <c r="B2341" s="20" t="s">
        <v>16</v>
      </c>
      <c r="C2341" s="21">
        <v>45657</v>
      </c>
      <c r="D2341" s="57"/>
      <c r="E2341" s="59"/>
      <c r="F2341" s="62"/>
      <c r="G2341" s="63"/>
      <c r="I2341" s="24" t="s">
        <v>254</v>
      </c>
    </row>
    <row r="2342" spans="2:9" x14ac:dyDescent="0.3">
      <c r="I2342" s="22"/>
    </row>
    <row r="2343" spans="2:9" x14ac:dyDescent="0.3">
      <c r="I2343" s="22"/>
    </row>
    <row r="2344" spans="2:9" x14ac:dyDescent="0.3">
      <c r="I2344" s="22"/>
    </row>
    <row r="2345" spans="2:9" ht="15" thickBot="1" x14ac:dyDescent="0.35">
      <c r="I2345" s="22"/>
    </row>
    <row r="2346" spans="2:9" ht="42" thickBot="1" x14ac:dyDescent="0.35">
      <c r="B2346" s="2" t="s">
        <v>2</v>
      </c>
      <c r="C2346" s="3" t="s">
        <v>235</v>
      </c>
      <c r="D2346" s="64" t="s">
        <v>197</v>
      </c>
      <c r="E2346" s="65"/>
      <c r="F2346" s="65"/>
      <c r="G2346" s="66"/>
      <c r="H2346" s="23" t="s">
        <v>250</v>
      </c>
      <c r="I2346" s="24" t="s">
        <v>251</v>
      </c>
    </row>
    <row r="2347" spans="2:9" ht="15" thickBot="1" x14ac:dyDescent="0.35">
      <c r="B2347" s="4" t="s">
        <v>3</v>
      </c>
      <c r="C2347" s="3" t="s">
        <v>236</v>
      </c>
      <c r="D2347" s="67"/>
      <c r="E2347" s="68"/>
      <c r="F2347" s="68"/>
      <c r="G2347" s="69"/>
      <c r="I2347" s="24" t="s">
        <v>251</v>
      </c>
    </row>
    <row r="2348" spans="2:9" ht="24.6" thickBot="1" x14ac:dyDescent="0.35">
      <c r="B2348" s="5" t="s">
        <v>5</v>
      </c>
      <c r="C2348" s="70" t="s">
        <v>6</v>
      </c>
      <c r="D2348" s="71"/>
      <c r="E2348" s="72"/>
      <c r="F2348" s="6" t="s">
        <v>7</v>
      </c>
      <c r="G2348" s="7" t="s">
        <v>8</v>
      </c>
      <c r="I2348" s="25" t="s">
        <v>252</v>
      </c>
    </row>
    <row r="2349" spans="2:9" ht="41.4" thickBot="1" x14ac:dyDescent="0.35">
      <c r="B2349" s="2" t="s">
        <v>255</v>
      </c>
      <c r="C2349" s="73" t="s">
        <v>533</v>
      </c>
      <c r="D2349" s="74"/>
      <c r="E2349" s="75"/>
      <c r="F2349" s="8" t="s">
        <v>258</v>
      </c>
      <c r="G2349" s="9" t="s">
        <v>295</v>
      </c>
      <c r="H2349" s="26" t="str">
        <f>IFERROR(VLOOKUP(C2347,'[1]piano 20-22'!$D$5:$F$142,3,FALSE),"")</f>
        <v xml:space="preserve">Entro settembre 2020 </v>
      </c>
      <c r="I2349" s="27" t="s">
        <v>253</v>
      </c>
    </row>
    <row r="2350" spans="2:9" ht="40.799999999999997" x14ac:dyDescent="0.3">
      <c r="B2350" s="10" t="s">
        <v>259</v>
      </c>
      <c r="C2350" s="76" t="s">
        <v>258</v>
      </c>
      <c r="D2350" s="77"/>
      <c r="E2350" s="78"/>
      <c r="F2350" s="8" t="s">
        <v>258</v>
      </c>
      <c r="G2350" s="9" t="s">
        <v>258</v>
      </c>
      <c r="H2350" s="26" t="str">
        <f>IFERROR(VLOOKUP(C2347,'[1]piano 21-23'!$D$5:$F$142,3,FALSE),"")</f>
        <v/>
      </c>
      <c r="I2350" s="27" t="s">
        <v>253</v>
      </c>
    </row>
    <row r="2351" spans="2:9" ht="41.4" thickBot="1" x14ac:dyDescent="0.35">
      <c r="B2351" s="11" t="s">
        <v>262</v>
      </c>
      <c r="C2351" s="79" t="s">
        <v>258</v>
      </c>
      <c r="D2351" s="80"/>
      <c r="E2351" s="81"/>
      <c r="F2351" s="12" t="s">
        <v>258</v>
      </c>
      <c r="G2351" s="13" t="s">
        <v>258</v>
      </c>
      <c r="H2351" s="26" t="str">
        <f>IFERROR(VLOOKUP(C2347,'[1]piano 22-24'!$D$5:$F$142,3,FALSE),"")</f>
        <v/>
      </c>
      <c r="I2351" s="27" t="s">
        <v>253</v>
      </c>
    </row>
    <row r="2352" spans="2:9" ht="28.8" x14ac:dyDescent="0.3">
      <c r="B2352" s="14" t="s">
        <v>9</v>
      </c>
      <c r="C2352" s="15" t="s">
        <v>10</v>
      </c>
      <c r="D2352" s="16" t="s">
        <v>11</v>
      </c>
      <c r="E2352" s="17" t="s">
        <v>12</v>
      </c>
      <c r="F2352" s="54"/>
      <c r="G2352" s="55"/>
      <c r="I2352" s="24" t="s">
        <v>254</v>
      </c>
    </row>
    <row r="2353" spans="2:9" x14ac:dyDescent="0.3">
      <c r="B2353" s="18" t="s">
        <v>13</v>
      </c>
      <c r="C2353" s="19">
        <v>44927</v>
      </c>
      <c r="D2353" s="56" t="s">
        <v>14</v>
      </c>
      <c r="E2353" s="58"/>
      <c r="F2353" s="60" t="s">
        <v>15</v>
      </c>
      <c r="G2353" s="61"/>
      <c r="I2353" s="24" t="s">
        <v>254</v>
      </c>
    </row>
    <row r="2354" spans="2:9" ht="15" thickBot="1" x14ac:dyDescent="0.35">
      <c r="B2354" s="20" t="s">
        <v>16</v>
      </c>
      <c r="C2354" s="21">
        <v>45657</v>
      </c>
      <c r="D2354" s="57"/>
      <c r="E2354" s="59"/>
      <c r="F2354" s="62"/>
      <c r="G2354" s="63"/>
      <c r="I2354" s="24" t="s">
        <v>254</v>
      </c>
    </row>
    <row r="2355" spans="2:9" x14ac:dyDescent="0.3">
      <c r="I2355" s="22"/>
    </row>
    <row r="2356" spans="2:9" x14ac:dyDescent="0.3">
      <c r="I2356" s="22"/>
    </row>
    <row r="2357" spans="2:9" x14ac:dyDescent="0.3">
      <c r="I2357" s="22"/>
    </row>
    <row r="2358" spans="2:9" ht="15" thickBot="1" x14ac:dyDescent="0.35">
      <c r="I2358" s="22"/>
    </row>
    <row r="2359" spans="2:9" ht="42" thickBot="1" x14ac:dyDescent="0.35">
      <c r="B2359" s="2" t="s">
        <v>2</v>
      </c>
      <c r="C2359" s="3" t="s">
        <v>235</v>
      </c>
      <c r="D2359" s="64" t="s">
        <v>197</v>
      </c>
      <c r="E2359" s="65"/>
      <c r="F2359" s="65"/>
      <c r="G2359" s="66"/>
      <c r="H2359" s="23" t="s">
        <v>250</v>
      </c>
      <c r="I2359" s="24" t="s">
        <v>251</v>
      </c>
    </row>
    <row r="2360" spans="2:9" ht="15" thickBot="1" x14ac:dyDescent="0.35">
      <c r="B2360" s="4" t="s">
        <v>3</v>
      </c>
      <c r="C2360" s="3" t="s">
        <v>237</v>
      </c>
      <c r="D2360" s="67"/>
      <c r="E2360" s="68"/>
      <c r="F2360" s="68"/>
      <c r="G2360" s="69"/>
      <c r="I2360" s="24" t="s">
        <v>251</v>
      </c>
    </row>
    <row r="2361" spans="2:9" ht="24.6" thickBot="1" x14ac:dyDescent="0.35">
      <c r="B2361" s="5" t="s">
        <v>5</v>
      </c>
      <c r="C2361" s="70" t="s">
        <v>6</v>
      </c>
      <c r="D2361" s="71"/>
      <c r="E2361" s="72"/>
      <c r="F2361" s="6" t="s">
        <v>7</v>
      </c>
      <c r="G2361" s="7" t="s">
        <v>8</v>
      </c>
      <c r="I2361" s="25" t="s">
        <v>252</v>
      </c>
    </row>
    <row r="2362" spans="2:9" ht="41.4" thickBot="1" x14ac:dyDescent="0.35">
      <c r="B2362" s="2" t="s">
        <v>255</v>
      </c>
      <c r="C2362" s="73" t="s">
        <v>534</v>
      </c>
      <c r="D2362" s="74"/>
      <c r="E2362" s="75"/>
      <c r="F2362" s="8" t="s">
        <v>333</v>
      </c>
      <c r="G2362" s="9" t="s">
        <v>258</v>
      </c>
      <c r="H2362" s="26" t="str">
        <f>IFERROR(VLOOKUP(C2360,'[1]piano 20-22'!$D$5:$F$142,3,FALSE),"")</f>
        <v xml:space="preserve">Da gennaio 2021 </v>
      </c>
      <c r="I2362" s="27" t="s">
        <v>253</v>
      </c>
    </row>
    <row r="2363" spans="2:9" ht="40.799999999999997" x14ac:dyDescent="0.3">
      <c r="B2363" s="10" t="s">
        <v>259</v>
      </c>
      <c r="C2363" s="76" t="s">
        <v>258</v>
      </c>
      <c r="D2363" s="77"/>
      <c r="E2363" s="78"/>
      <c r="F2363" s="8" t="s">
        <v>258</v>
      </c>
      <c r="G2363" s="9" t="s">
        <v>258</v>
      </c>
      <c r="H2363" s="26" t="str">
        <f>IFERROR(VLOOKUP(C2360,'[1]piano 21-23'!$D$5:$F$142,3,FALSE),"")</f>
        <v/>
      </c>
      <c r="I2363" s="27" t="s">
        <v>253</v>
      </c>
    </row>
    <row r="2364" spans="2:9" ht="41.4" thickBot="1" x14ac:dyDescent="0.35">
      <c r="B2364" s="11" t="s">
        <v>262</v>
      </c>
      <c r="C2364" s="79" t="s">
        <v>258</v>
      </c>
      <c r="D2364" s="80"/>
      <c r="E2364" s="81"/>
      <c r="F2364" s="12" t="s">
        <v>258</v>
      </c>
      <c r="G2364" s="13" t="s">
        <v>258</v>
      </c>
      <c r="H2364" s="26" t="str">
        <f>IFERROR(VLOOKUP(C2360,'[1]piano 22-24'!$D$5:$F$142,3,FALSE),"")</f>
        <v/>
      </c>
      <c r="I2364" s="27" t="s">
        <v>253</v>
      </c>
    </row>
    <row r="2365" spans="2:9" ht="28.8" x14ac:dyDescent="0.3">
      <c r="B2365" s="14" t="s">
        <v>9</v>
      </c>
      <c r="C2365" s="15" t="s">
        <v>10</v>
      </c>
      <c r="D2365" s="16" t="s">
        <v>11</v>
      </c>
      <c r="E2365" s="17" t="s">
        <v>12</v>
      </c>
      <c r="F2365" s="54"/>
      <c r="G2365" s="55"/>
      <c r="I2365" s="24" t="s">
        <v>254</v>
      </c>
    </row>
    <row r="2366" spans="2:9" x14ac:dyDescent="0.3">
      <c r="B2366" s="18" t="s">
        <v>13</v>
      </c>
      <c r="C2366" s="19">
        <v>44927</v>
      </c>
      <c r="D2366" s="56" t="s">
        <v>14</v>
      </c>
      <c r="E2366" s="58"/>
      <c r="F2366" s="60" t="s">
        <v>15</v>
      </c>
      <c r="G2366" s="61"/>
      <c r="I2366" s="24" t="s">
        <v>254</v>
      </c>
    </row>
    <row r="2367" spans="2:9" ht="15" thickBot="1" x14ac:dyDescent="0.35">
      <c r="B2367" s="20" t="s">
        <v>16</v>
      </c>
      <c r="C2367" s="21">
        <v>45657</v>
      </c>
      <c r="D2367" s="57"/>
      <c r="E2367" s="59"/>
      <c r="F2367" s="62"/>
      <c r="G2367" s="63"/>
      <c r="I2367" s="24" t="s">
        <v>254</v>
      </c>
    </row>
    <row r="2368" spans="2:9" x14ac:dyDescent="0.3">
      <c r="I2368" s="22"/>
    </row>
    <row r="2369" spans="2:9" x14ac:dyDescent="0.3">
      <c r="I2369" s="22"/>
    </row>
    <row r="2370" spans="2:9" x14ac:dyDescent="0.3">
      <c r="I2370" s="22"/>
    </row>
    <row r="2371" spans="2:9" ht="15" thickBot="1" x14ac:dyDescent="0.35">
      <c r="I2371" s="22"/>
    </row>
    <row r="2372" spans="2:9" ht="42" thickBot="1" x14ac:dyDescent="0.35">
      <c r="B2372" s="2" t="s">
        <v>2</v>
      </c>
      <c r="C2372" s="3" t="s">
        <v>235</v>
      </c>
      <c r="D2372" s="64" t="s">
        <v>197</v>
      </c>
      <c r="E2372" s="65"/>
      <c r="F2372" s="65"/>
      <c r="G2372" s="66"/>
      <c r="H2372" s="23" t="s">
        <v>250</v>
      </c>
      <c r="I2372" s="24" t="s">
        <v>251</v>
      </c>
    </row>
    <row r="2373" spans="2:9" ht="15" thickBot="1" x14ac:dyDescent="0.35">
      <c r="B2373" s="4" t="s">
        <v>3</v>
      </c>
      <c r="C2373" s="3" t="s">
        <v>238</v>
      </c>
      <c r="D2373" s="67"/>
      <c r="E2373" s="68"/>
      <c r="F2373" s="68"/>
      <c r="G2373" s="69"/>
      <c r="I2373" s="24" t="s">
        <v>251</v>
      </c>
    </row>
    <row r="2374" spans="2:9" ht="24.6" thickBot="1" x14ac:dyDescent="0.35">
      <c r="B2374" s="5" t="s">
        <v>5</v>
      </c>
      <c r="C2374" s="70" t="s">
        <v>6</v>
      </c>
      <c r="D2374" s="71"/>
      <c r="E2374" s="72"/>
      <c r="F2374" s="6" t="s">
        <v>7</v>
      </c>
      <c r="G2374" s="7" t="s">
        <v>8</v>
      </c>
      <c r="I2374" s="25" t="s">
        <v>252</v>
      </c>
    </row>
    <row r="2375" spans="2:9" ht="41.4" thickBot="1" x14ac:dyDescent="0.35">
      <c r="B2375" s="2" t="s">
        <v>255</v>
      </c>
      <c r="C2375" s="73" t="s">
        <v>535</v>
      </c>
      <c r="D2375" s="74"/>
      <c r="E2375" s="75"/>
      <c r="F2375" s="8" t="s">
        <v>338</v>
      </c>
      <c r="G2375" s="9" t="s">
        <v>258</v>
      </c>
      <c r="H2375" s="26" t="str">
        <f>IFERROR(VLOOKUP(C2373,'[1]piano 20-22'!$D$5:$F$142,3,FALSE),"")</f>
        <v xml:space="preserve">Da febbraio 2021 </v>
      </c>
      <c r="I2375" s="27" t="s">
        <v>253</v>
      </c>
    </row>
    <row r="2376" spans="2:9" ht="40.799999999999997" x14ac:dyDescent="0.3">
      <c r="B2376" s="10" t="s">
        <v>259</v>
      </c>
      <c r="C2376" s="76" t="s">
        <v>258</v>
      </c>
      <c r="D2376" s="77"/>
      <c r="E2376" s="78"/>
      <c r="F2376" s="8" t="s">
        <v>258</v>
      </c>
      <c r="G2376" s="9" t="s">
        <v>258</v>
      </c>
      <c r="H2376" s="26" t="str">
        <f>IFERROR(VLOOKUP(C2373,'[1]piano 21-23'!$D$5:$F$142,3,FALSE),"")</f>
        <v/>
      </c>
      <c r="I2376" s="27" t="s">
        <v>253</v>
      </c>
    </row>
    <row r="2377" spans="2:9" ht="41.4" thickBot="1" x14ac:dyDescent="0.35">
      <c r="B2377" s="11" t="s">
        <v>262</v>
      </c>
      <c r="C2377" s="79" t="s">
        <v>258</v>
      </c>
      <c r="D2377" s="80"/>
      <c r="E2377" s="81"/>
      <c r="F2377" s="12" t="s">
        <v>258</v>
      </c>
      <c r="G2377" s="13" t="s">
        <v>258</v>
      </c>
      <c r="H2377" s="26" t="str">
        <f>IFERROR(VLOOKUP(C2373,'[1]piano 22-24'!$D$5:$F$142,3,FALSE),"")</f>
        <v/>
      </c>
      <c r="I2377" s="27" t="s">
        <v>253</v>
      </c>
    </row>
    <row r="2378" spans="2:9" ht="28.8" x14ac:dyDescent="0.3">
      <c r="B2378" s="14" t="s">
        <v>9</v>
      </c>
      <c r="C2378" s="15" t="s">
        <v>10</v>
      </c>
      <c r="D2378" s="16" t="s">
        <v>11</v>
      </c>
      <c r="E2378" s="17" t="s">
        <v>12</v>
      </c>
      <c r="F2378" s="54"/>
      <c r="G2378" s="55"/>
      <c r="I2378" s="24" t="s">
        <v>254</v>
      </c>
    </row>
    <row r="2379" spans="2:9" x14ac:dyDescent="0.3">
      <c r="B2379" s="18" t="s">
        <v>13</v>
      </c>
      <c r="C2379" s="19">
        <v>44927</v>
      </c>
      <c r="D2379" s="56" t="s">
        <v>14</v>
      </c>
      <c r="E2379" s="58"/>
      <c r="F2379" s="60" t="s">
        <v>15</v>
      </c>
      <c r="G2379" s="61"/>
      <c r="I2379" s="24" t="s">
        <v>254</v>
      </c>
    </row>
    <row r="2380" spans="2:9" ht="15" thickBot="1" x14ac:dyDescent="0.35">
      <c r="B2380" s="20" t="s">
        <v>16</v>
      </c>
      <c r="C2380" s="21">
        <v>45657</v>
      </c>
      <c r="D2380" s="57"/>
      <c r="E2380" s="59"/>
      <c r="F2380" s="62"/>
      <c r="G2380" s="63"/>
      <c r="I2380" s="24" t="s">
        <v>254</v>
      </c>
    </row>
    <row r="2381" spans="2:9" x14ac:dyDescent="0.3">
      <c r="I2381" s="22"/>
    </row>
    <row r="2382" spans="2:9" x14ac:dyDescent="0.3">
      <c r="I2382" s="22"/>
    </row>
    <row r="2383" spans="2:9" x14ac:dyDescent="0.3">
      <c r="I2383" s="22"/>
    </row>
    <row r="2384" spans="2:9" ht="15" thickBot="1" x14ac:dyDescent="0.35">
      <c r="I2384" s="22"/>
    </row>
    <row r="2385" spans="2:9" ht="42" thickBot="1" x14ac:dyDescent="0.35">
      <c r="B2385" s="2" t="s">
        <v>2</v>
      </c>
      <c r="C2385" s="3" t="s">
        <v>235</v>
      </c>
      <c r="D2385" s="64" t="s">
        <v>197</v>
      </c>
      <c r="E2385" s="65"/>
      <c r="F2385" s="65"/>
      <c r="G2385" s="66"/>
      <c r="H2385" s="23" t="s">
        <v>250</v>
      </c>
      <c r="I2385" s="24" t="s">
        <v>251</v>
      </c>
    </row>
    <row r="2386" spans="2:9" ht="15" thickBot="1" x14ac:dyDescent="0.35">
      <c r="B2386" s="4" t="s">
        <v>3</v>
      </c>
      <c r="C2386" s="3" t="s">
        <v>239</v>
      </c>
      <c r="D2386" s="67"/>
      <c r="E2386" s="68"/>
      <c r="F2386" s="68"/>
      <c r="G2386" s="69"/>
      <c r="I2386" s="24" t="s">
        <v>251</v>
      </c>
    </row>
    <row r="2387" spans="2:9" ht="24.6" thickBot="1" x14ac:dyDescent="0.35">
      <c r="B2387" s="5" t="s">
        <v>5</v>
      </c>
      <c r="C2387" s="70" t="s">
        <v>6</v>
      </c>
      <c r="D2387" s="71"/>
      <c r="E2387" s="72"/>
      <c r="F2387" s="6" t="s">
        <v>7</v>
      </c>
      <c r="G2387" s="7" t="s">
        <v>8</v>
      </c>
      <c r="I2387" s="25" t="s">
        <v>252</v>
      </c>
    </row>
    <row r="2388" spans="2:9" ht="41.4" thickBot="1" x14ac:dyDescent="0.35">
      <c r="B2388" s="2" t="s">
        <v>255</v>
      </c>
      <c r="C2388" s="73" t="s">
        <v>535</v>
      </c>
      <c r="D2388" s="74"/>
      <c r="E2388" s="75"/>
      <c r="F2388" s="8" t="s">
        <v>405</v>
      </c>
      <c r="G2388" s="9" t="s">
        <v>258</v>
      </c>
      <c r="H2388" s="26" t="str">
        <f>IFERROR(VLOOKUP(C2386,'[1]piano 20-22'!$D$5:$F$142,3,FALSE),"")</f>
        <v xml:space="preserve">Da febbraio 2022 </v>
      </c>
      <c r="I2388" s="27" t="s">
        <v>253</v>
      </c>
    </row>
    <row r="2389" spans="2:9" ht="40.799999999999997" x14ac:dyDescent="0.3">
      <c r="B2389" s="10" t="s">
        <v>259</v>
      </c>
      <c r="C2389" s="76" t="s">
        <v>258</v>
      </c>
      <c r="D2389" s="77"/>
      <c r="E2389" s="78"/>
      <c r="F2389" s="8" t="s">
        <v>258</v>
      </c>
      <c r="G2389" s="9" t="s">
        <v>258</v>
      </c>
      <c r="H2389" s="26" t="str">
        <f>IFERROR(VLOOKUP(C2386,'[1]piano 21-23'!$D$5:$F$142,3,FALSE),"")</f>
        <v/>
      </c>
      <c r="I2389" s="27" t="s">
        <v>253</v>
      </c>
    </row>
    <row r="2390" spans="2:9" ht="41.4" thickBot="1" x14ac:dyDescent="0.35">
      <c r="B2390" s="11" t="s">
        <v>262</v>
      </c>
      <c r="C2390" s="79" t="s">
        <v>258</v>
      </c>
      <c r="D2390" s="80"/>
      <c r="E2390" s="81"/>
      <c r="F2390" s="12" t="s">
        <v>258</v>
      </c>
      <c r="G2390" s="13" t="s">
        <v>258</v>
      </c>
      <c r="H2390" s="26" t="str">
        <f>IFERROR(VLOOKUP(C2386,'[1]piano 22-24'!$D$5:$F$142,3,FALSE),"")</f>
        <v/>
      </c>
      <c r="I2390" s="27" t="s">
        <v>253</v>
      </c>
    </row>
    <row r="2391" spans="2:9" ht="28.8" x14ac:dyDescent="0.3">
      <c r="B2391" s="14" t="s">
        <v>9</v>
      </c>
      <c r="C2391" s="15" t="s">
        <v>10</v>
      </c>
      <c r="D2391" s="16" t="s">
        <v>11</v>
      </c>
      <c r="E2391" s="17" t="s">
        <v>12</v>
      </c>
      <c r="F2391" s="54"/>
      <c r="G2391" s="55"/>
      <c r="I2391" s="24" t="s">
        <v>254</v>
      </c>
    </row>
    <row r="2392" spans="2:9" x14ac:dyDescent="0.3">
      <c r="B2392" s="18" t="s">
        <v>13</v>
      </c>
      <c r="C2392" s="19">
        <v>44927</v>
      </c>
      <c r="D2392" s="56" t="s">
        <v>14</v>
      </c>
      <c r="E2392" s="58"/>
      <c r="F2392" s="60" t="s">
        <v>15</v>
      </c>
      <c r="G2392" s="61"/>
      <c r="I2392" s="24" t="s">
        <v>254</v>
      </c>
    </row>
    <row r="2393" spans="2:9" ht="15" thickBot="1" x14ac:dyDescent="0.35">
      <c r="B2393" s="20" t="s">
        <v>16</v>
      </c>
      <c r="C2393" s="21">
        <v>45657</v>
      </c>
      <c r="D2393" s="57"/>
      <c r="E2393" s="59"/>
      <c r="F2393" s="62"/>
      <c r="G2393" s="63"/>
      <c r="I2393" s="24" t="s">
        <v>254</v>
      </c>
    </row>
    <row r="2394" spans="2:9" x14ac:dyDescent="0.3">
      <c r="I2394" s="22"/>
    </row>
    <row r="2395" spans="2:9" x14ac:dyDescent="0.3">
      <c r="I2395" s="22"/>
    </row>
    <row r="2396" spans="2:9" x14ac:dyDescent="0.3">
      <c r="I2396" s="22"/>
    </row>
    <row r="2397" spans="2:9" ht="15" thickBot="1" x14ac:dyDescent="0.35">
      <c r="I2397" s="22"/>
    </row>
    <row r="2398" spans="2:9" ht="42" thickBot="1" x14ac:dyDescent="0.35">
      <c r="B2398" s="2" t="s">
        <v>2</v>
      </c>
      <c r="C2398" s="3" t="s">
        <v>240</v>
      </c>
      <c r="D2398" s="64" t="s">
        <v>241</v>
      </c>
      <c r="E2398" s="65"/>
      <c r="F2398" s="65"/>
      <c r="G2398" s="66"/>
      <c r="H2398" s="23" t="s">
        <v>250</v>
      </c>
      <c r="I2398" s="24" t="s">
        <v>251</v>
      </c>
    </row>
    <row r="2399" spans="2:9" ht="15" thickBot="1" x14ac:dyDescent="0.35">
      <c r="B2399" s="4" t="s">
        <v>3</v>
      </c>
      <c r="C2399" s="3" t="s">
        <v>242</v>
      </c>
      <c r="D2399" s="67"/>
      <c r="E2399" s="68"/>
      <c r="F2399" s="68"/>
      <c r="G2399" s="69"/>
      <c r="I2399" s="24" t="s">
        <v>251</v>
      </c>
    </row>
    <row r="2400" spans="2:9" ht="24.6" thickBot="1" x14ac:dyDescent="0.35">
      <c r="B2400" s="5" t="s">
        <v>5</v>
      </c>
      <c r="C2400" s="70" t="s">
        <v>6</v>
      </c>
      <c r="D2400" s="71"/>
      <c r="E2400" s="72"/>
      <c r="F2400" s="6" t="s">
        <v>7</v>
      </c>
      <c r="G2400" s="7" t="s">
        <v>8</v>
      </c>
      <c r="I2400" s="25" t="s">
        <v>252</v>
      </c>
    </row>
    <row r="2401" spans="2:9" ht="41.4" thickBot="1" x14ac:dyDescent="0.35">
      <c r="B2401" s="2" t="s">
        <v>255</v>
      </c>
      <c r="C2401" s="73" t="s">
        <v>536</v>
      </c>
      <c r="D2401" s="74"/>
      <c r="E2401" s="75"/>
      <c r="F2401" s="8" t="s">
        <v>258</v>
      </c>
      <c r="G2401" s="9" t="s">
        <v>277</v>
      </c>
      <c r="H2401" s="26" t="str">
        <f>IFERROR(VLOOKUP(C2399,'[1]piano 20-22'!$D$5:$F$142,3,FALSE),"")</f>
        <v xml:space="preserve">Entro dicembre 2020 </v>
      </c>
      <c r="I2401" s="27" t="s">
        <v>253</v>
      </c>
    </row>
    <row r="2402" spans="2:9" ht="40.799999999999997" x14ac:dyDescent="0.3">
      <c r="B2402" s="10" t="s">
        <v>259</v>
      </c>
      <c r="C2402" s="76" t="s">
        <v>258</v>
      </c>
      <c r="D2402" s="77"/>
      <c r="E2402" s="78"/>
      <c r="F2402" s="8" t="s">
        <v>258</v>
      </c>
      <c r="G2402" s="9" t="s">
        <v>258</v>
      </c>
      <c r="H2402" s="26" t="str">
        <f>IFERROR(VLOOKUP(C2399,'[1]piano 21-23'!$D$5:$F$142,3,FALSE),"")</f>
        <v/>
      </c>
      <c r="I2402" s="27" t="s">
        <v>253</v>
      </c>
    </row>
    <row r="2403" spans="2:9" ht="41.4" thickBot="1" x14ac:dyDescent="0.35">
      <c r="B2403" s="11" t="s">
        <v>262</v>
      </c>
      <c r="C2403" s="79" t="s">
        <v>258</v>
      </c>
      <c r="D2403" s="80"/>
      <c r="E2403" s="81"/>
      <c r="F2403" s="12" t="s">
        <v>258</v>
      </c>
      <c r="G2403" s="13" t="s">
        <v>258</v>
      </c>
      <c r="H2403" s="26" t="str">
        <f>IFERROR(VLOOKUP(C2399,'[1]piano 22-24'!$D$5:$F$142,3,FALSE),"")</f>
        <v/>
      </c>
      <c r="I2403" s="27" t="s">
        <v>253</v>
      </c>
    </row>
    <row r="2404" spans="2:9" ht="28.8" x14ac:dyDescent="0.3">
      <c r="B2404" s="14" t="s">
        <v>9</v>
      </c>
      <c r="C2404" s="15" t="s">
        <v>10</v>
      </c>
      <c r="D2404" s="16" t="s">
        <v>11</v>
      </c>
      <c r="E2404" s="17" t="s">
        <v>12</v>
      </c>
      <c r="F2404" s="54"/>
      <c r="G2404" s="55"/>
      <c r="I2404" s="24" t="s">
        <v>254</v>
      </c>
    </row>
    <row r="2405" spans="2:9" x14ac:dyDescent="0.3">
      <c r="B2405" s="18" t="s">
        <v>13</v>
      </c>
      <c r="C2405" s="19">
        <v>44927</v>
      </c>
      <c r="D2405" s="56" t="s">
        <v>14</v>
      </c>
      <c r="E2405" s="58"/>
      <c r="F2405" s="60" t="s">
        <v>15</v>
      </c>
      <c r="G2405" s="61"/>
      <c r="I2405" s="24" t="s">
        <v>254</v>
      </c>
    </row>
    <row r="2406" spans="2:9" ht="15" thickBot="1" x14ac:dyDescent="0.35">
      <c r="B2406" s="20" t="s">
        <v>16</v>
      </c>
      <c r="C2406" s="21">
        <v>45657</v>
      </c>
      <c r="D2406" s="57"/>
      <c r="E2406" s="59"/>
      <c r="F2406" s="62"/>
      <c r="G2406" s="63"/>
      <c r="I2406" s="24" t="s">
        <v>254</v>
      </c>
    </row>
    <row r="2407" spans="2:9" x14ac:dyDescent="0.3">
      <c r="I2407" s="22"/>
    </row>
    <row r="2408" spans="2:9" x14ac:dyDescent="0.3">
      <c r="I2408" s="22"/>
    </row>
    <row r="2409" spans="2:9" x14ac:dyDescent="0.3">
      <c r="I2409" s="22"/>
    </row>
    <row r="2410" spans="2:9" ht="15" thickBot="1" x14ac:dyDescent="0.35">
      <c r="I2410" s="22"/>
    </row>
    <row r="2411" spans="2:9" ht="42" thickBot="1" x14ac:dyDescent="0.35">
      <c r="B2411" s="2" t="s">
        <v>2</v>
      </c>
      <c r="C2411" s="3" t="s">
        <v>240</v>
      </c>
      <c r="D2411" s="64" t="s">
        <v>241</v>
      </c>
      <c r="E2411" s="65"/>
      <c r="F2411" s="65"/>
      <c r="G2411" s="66"/>
      <c r="H2411" s="23" t="s">
        <v>250</v>
      </c>
      <c r="I2411" s="24" t="s">
        <v>251</v>
      </c>
    </row>
    <row r="2412" spans="2:9" ht="15" thickBot="1" x14ac:dyDescent="0.35">
      <c r="B2412" s="4" t="s">
        <v>3</v>
      </c>
      <c r="C2412" s="3" t="s">
        <v>243</v>
      </c>
      <c r="D2412" s="67"/>
      <c r="E2412" s="68"/>
      <c r="F2412" s="68"/>
      <c r="G2412" s="69"/>
      <c r="I2412" s="24" t="s">
        <v>251</v>
      </c>
    </row>
    <row r="2413" spans="2:9" ht="24.6" thickBot="1" x14ac:dyDescent="0.35">
      <c r="B2413" s="5" t="s">
        <v>5</v>
      </c>
      <c r="C2413" s="70" t="s">
        <v>6</v>
      </c>
      <c r="D2413" s="71"/>
      <c r="E2413" s="72"/>
      <c r="F2413" s="6" t="s">
        <v>7</v>
      </c>
      <c r="G2413" s="7" t="s">
        <v>8</v>
      </c>
      <c r="I2413" s="25" t="s">
        <v>252</v>
      </c>
    </row>
    <row r="2414" spans="2:9" ht="41.4" thickBot="1" x14ac:dyDescent="0.35">
      <c r="B2414" s="2" t="s">
        <v>255</v>
      </c>
      <c r="C2414" s="73" t="s">
        <v>537</v>
      </c>
      <c r="D2414" s="74"/>
      <c r="E2414" s="75"/>
      <c r="F2414" s="8" t="s">
        <v>338</v>
      </c>
      <c r="G2414" s="9" t="s">
        <v>258</v>
      </c>
      <c r="H2414" s="26" t="str">
        <f>IFERROR(VLOOKUP(C2412,'[1]piano 20-22'!$D$5:$F$142,3,FALSE),"")</f>
        <v xml:space="preserve">Da febbraio 2021 </v>
      </c>
      <c r="I2414" s="27" t="s">
        <v>253</v>
      </c>
    </row>
    <row r="2415" spans="2:9" ht="40.799999999999997" x14ac:dyDescent="0.3">
      <c r="B2415" s="10" t="s">
        <v>259</v>
      </c>
      <c r="C2415" s="76" t="s">
        <v>538</v>
      </c>
      <c r="D2415" s="77"/>
      <c r="E2415" s="78"/>
      <c r="F2415" s="8" t="s">
        <v>282</v>
      </c>
      <c r="G2415" s="9" t="s">
        <v>258</v>
      </c>
      <c r="H2415" s="26" t="str">
        <f>IFERROR(VLOOKUP(C2412,'[1]piano 21-23'!$D$5:$F$142,3,FALSE),"")</f>
        <v xml:space="preserve">Da gennaio 2022 </v>
      </c>
      <c r="I2415" s="27" t="s">
        <v>253</v>
      </c>
    </row>
    <row r="2416" spans="2:9" ht="41.4" thickBot="1" x14ac:dyDescent="0.35">
      <c r="B2416" s="11" t="s">
        <v>262</v>
      </c>
      <c r="C2416" s="79" t="s">
        <v>258</v>
      </c>
      <c r="D2416" s="80"/>
      <c r="E2416" s="81"/>
      <c r="F2416" s="12" t="s">
        <v>258</v>
      </c>
      <c r="G2416" s="13" t="s">
        <v>258</v>
      </c>
      <c r="H2416" s="26" t="str">
        <f>IFERROR(VLOOKUP(C2412,'[1]piano 22-24'!$D$5:$F$142,3,FALSE),"")</f>
        <v/>
      </c>
      <c r="I2416" s="27" t="s">
        <v>253</v>
      </c>
    </row>
    <row r="2417" spans="2:9" ht="28.8" x14ac:dyDescent="0.3">
      <c r="B2417" s="14" t="s">
        <v>9</v>
      </c>
      <c r="C2417" s="15" t="s">
        <v>10</v>
      </c>
      <c r="D2417" s="16" t="s">
        <v>11</v>
      </c>
      <c r="E2417" s="17" t="s">
        <v>12</v>
      </c>
      <c r="F2417" s="54"/>
      <c r="G2417" s="55"/>
      <c r="I2417" s="24" t="s">
        <v>254</v>
      </c>
    </row>
    <row r="2418" spans="2:9" x14ac:dyDescent="0.3">
      <c r="B2418" s="18" t="s">
        <v>13</v>
      </c>
      <c r="C2418" s="19">
        <v>44927</v>
      </c>
      <c r="D2418" s="56" t="s">
        <v>14</v>
      </c>
      <c r="E2418" s="58"/>
      <c r="F2418" s="60" t="s">
        <v>15</v>
      </c>
      <c r="G2418" s="61"/>
      <c r="I2418" s="24" t="s">
        <v>254</v>
      </c>
    </row>
    <row r="2419" spans="2:9" ht="15" thickBot="1" x14ac:dyDescent="0.35">
      <c r="B2419" s="20" t="s">
        <v>16</v>
      </c>
      <c r="C2419" s="21">
        <v>45657</v>
      </c>
      <c r="D2419" s="57"/>
      <c r="E2419" s="59"/>
      <c r="F2419" s="62"/>
      <c r="G2419" s="63"/>
      <c r="I2419" s="24" t="s">
        <v>254</v>
      </c>
    </row>
    <row r="2420" spans="2:9" x14ac:dyDescent="0.3">
      <c r="I2420" s="22"/>
    </row>
    <row r="2421" spans="2:9" x14ac:dyDescent="0.3">
      <c r="I2421" s="22"/>
    </row>
    <row r="2422" spans="2:9" x14ac:dyDescent="0.3">
      <c r="I2422" s="22"/>
    </row>
    <row r="2423" spans="2:9" ht="15" thickBot="1" x14ac:dyDescent="0.35">
      <c r="I2423" s="22"/>
    </row>
    <row r="2424" spans="2:9" ht="42" thickBot="1" x14ac:dyDescent="0.35">
      <c r="B2424" s="2" t="s">
        <v>2</v>
      </c>
      <c r="C2424" s="3" t="s">
        <v>240</v>
      </c>
      <c r="D2424" s="64" t="s">
        <v>241</v>
      </c>
      <c r="E2424" s="65"/>
      <c r="F2424" s="65"/>
      <c r="G2424" s="66"/>
      <c r="H2424" s="23" t="s">
        <v>250</v>
      </c>
      <c r="I2424" s="24" t="s">
        <v>251</v>
      </c>
    </row>
    <row r="2425" spans="2:9" ht="15" thickBot="1" x14ac:dyDescent="0.35">
      <c r="B2425" s="4" t="s">
        <v>3</v>
      </c>
      <c r="C2425" s="3" t="s">
        <v>244</v>
      </c>
      <c r="D2425" s="67"/>
      <c r="E2425" s="68"/>
      <c r="F2425" s="68"/>
      <c r="G2425" s="69"/>
      <c r="I2425" s="24" t="s">
        <v>251</v>
      </c>
    </row>
    <row r="2426" spans="2:9" ht="24.6" thickBot="1" x14ac:dyDescent="0.35">
      <c r="B2426" s="5" t="s">
        <v>5</v>
      </c>
      <c r="C2426" s="70" t="s">
        <v>6</v>
      </c>
      <c r="D2426" s="71"/>
      <c r="E2426" s="72"/>
      <c r="F2426" s="6" t="s">
        <v>7</v>
      </c>
      <c r="G2426" s="7" t="s">
        <v>8</v>
      </c>
      <c r="I2426" s="25" t="s">
        <v>252</v>
      </c>
    </row>
    <row r="2427" spans="2:9" ht="41.4" thickBot="1" x14ac:dyDescent="0.35">
      <c r="B2427" s="2" t="s">
        <v>255</v>
      </c>
      <c r="C2427" s="73" t="s">
        <v>539</v>
      </c>
      <c r="D2427" s="74"/>
      <c r="E2427" s="75"/>
      <c r="F2427" s="8" t="s">
        <v>338</v>
      </c>
      <c r="G2427" s="9" t="s">
        <v>258</v>
      </c>
      <c r="H2427" s="26" t="str">
        <f>IFERROR(VLOOKUP(C2425,'[1]piano 20-22'!$D$5:$F$142,3,FALSE),"")</f>
        <v xml:space="preserve">Da febbraio 2021 </v>
      </c>
      <c r="I2427" s="27" t="s">
        <v>253</v>
      </c>
    </row>
    <row r="2428" spans="2:9" ht="40.799999999999997" x14ac:dyDescent="0.3">
      <c r="B2428" s="10" t="s">
        <v>259</v>
      </c>
      <c r="C2428" s="76" t="s">
        <v>258</v>
      </c>
      <c r="D2428" s="77"/>
      <c r="E2428" s="78"/>
      <c r="F2428" s="8" t="s">
        <v>258</v>
      </c>
      <c r="G2428" s="9" t="s">
        <v>258</v>
      </c>
      <c r="H2428" s="26" t="str">
        <f>IFERROR(VLOOKUP(C2425,'[1]piano 21-23'!$D$5:$F$142,3,FALSE),"")</f>
        <v/>
      </c>
      <c r="I2428" s="27" t="s">
        <v>253</v>
      </c>
    </row>
    <row r="2429" spans="2:9" ht="41.4" thickBot="1" x14ac:dyDescent="0.35">
      <c r="B2429" s="11" t="s">
        <v>262</v>
      </c>
      <c r="C2429" s="79" t="s">
        <v>258</v>
      </c>
      <c r="D2429" s="80"/>
      <c r="E2429" s="81"/>
      <c r="F2429" s="12" t="s">
        <v>258</v>
      </c>
      <c r="G2429" s="13" t="s">
        <v>258</v>
      </c>
      <c r="H2429" s="26" t="str">
        <f>IFERROR(VLOOKUP(C2425,'[1]piano 22-24'!$D$5:$F$142,3,FALSE),"")</f>
        <v/>
      </c>
      <c r="I2429" s="27" t="s">
        <v>253</v>
      </c>
    </row>
    <row r="2430" spans="2:9" ht="28.8" x14ac:dyDescent="0.3">
      <c r="B2430" s="14" t="s">
        <v>9</v>
      </c>
      <c r="C2430" s="15" t="s">
        <v>10</v>
      </c>
      <c r="D2430" s="16" t="s">
        <v>11</v>
      </c>
      <c r="E2430" s="17" t="s">
        <v>12</v>
      </c>
      <c r="F2430" s="54"/>
      <c r="G2430" s="55"/>
      <c r="I2430" s="24" t="s">
        <v>254</v>
      </c>
    </row>
    <row r="2431" spans="2:9" x14ac:dyDescent="0.3">
      <c r="B2431" s="18" t="s">
        <v>13</v>
      </c>
      <c r="C2431" s="19">
        <v>44927</v>
      </c>
      <c r="D2431" s="56" t="s">
        <v>14</v>
      </c>
      <c r="E2431" s="58"/>
      <c r="F2431" s="60" t="s">
        <v>15</v>
      </c>
      <c r="G2431" s="61"/>
      <c r="I2431" s="24" t="s">
        <v>254</v>
      </c>
    </row>
    <row r="2432" spans="2:9" ht="15" thickBot="1" x14ac:dyDescent="0.35">
      <c r="B2432" s="20" t="s">
        <v>16</v>
      </c>
      <c r="C2432" s="21">
        <v>45657</v>
      </c>
      <c r="D2432" s="57"/>
      <c r="E2432" s="59"/>
      <c r="F2432" s="62"/>
      <c r="G2432" s="63"/>
      <c r="I2432" s="24" t="s">
        <v>254</v>
      </c>
    </row>
    <row r="2433" spans="2:9" x14ac:dyDescent="0.3">
      <c r="I2433" s="22"/>
    </row>
    <row r="2434" spans="2:9" x14ac:dyDescent="0.3">
      <c r="I2434" s="22"/>
    </row>
    <row r="2435" spans="2:9" x14ac:dyDescent="0.3">
      <c r="I2435" s="22"/>
    </row>
    <row r="2436" spans="2:9" ht="15" thickBot="1" x14ac:dyDescent="0.35">
      <c r="I2436" s="22"/>
    </row>
    <row r="2437" spans="2:9" ht="42" thickBot="1" x14ac:dyDescent="0.35">
      <c r="B2437" s="2" t="s">
        <v>2</v>
      </c>
      <c r="C2437" s="3" t="s">
        <v>240</v>
      </c>
      <c r="D2437" s="64" t="s">
        <v>241</v>
      </c>
      <c r="E2437" s="65"/>
      <c r="F2437" s="65"/>
      <c r="G2437" s="66"/>
      <c r="H2437" s="23" t="s">
        <v>250</v>
      </c>
      <c r="I2437" s="24" t="s">
        <v>251</v>
      </c>
    </row>
    <row r="2438" spans="2:9" ht="15" thickBot="1" x14ac:dyDescent="0.35">
      <c r="B2438" s="4" t="s">
        <v>3</v>
      </c>
      <c r="C2438" s="3" t="s">
        <v>245</v>
      </c>
      <c r="D2438" s="67"/>
      <c r="E2438" s="68"/>
      <c r="F2438" s="68"/>
      <c r="G2438" s="69"/>
      <c r="I2438" s="24" t="s">
        <v>251</v>
      </c>
    </row>
    <row r="2439" spans="2:9" ht="24.6" thickBot="1" x14ac:dyDescent="0.35">
      <c r="B2439" s="5" t="s">
        <v>5</v>
      </c>
      <c r="C2439" s="70" t="s">
        <v>6</v>
      </c>
      <c r="D2439" s="71"/>
      <c r="E2439" s="72"/>
      <c r="F2439" s="6" t="s">
        <v>7</v>
      </c>
      <c r="G2439" s="7" t="s">
        <v>8</v>
      </c>
      <c r="I2439" s="25" t="s">
        <v>252</v>
      </c>
    </row>
    <row r="2440" spans="2:9" ht="41.4" thickBot="1" x14ac:dyDescent="0.35">
      <c r="B2440" s="2" t="s">
        <v>255</v>
      </c>
      <c r="C2440" s="73" t="s">
        <v>540</v>
      </c>
      <c r="D2440" s="74"/>
      <c r="E2440" s="75"/>
      <c r="F2440" s="8" t="s">
        <v>258</v>
      </c>
      <c r="G2440" s="9" t="s">
        <v>541</v>
      </c>
      <c r="H2440" s="26" t="str">
        <f>IFERROR(VLOOKUP(C2438,'[1]piano 20-22'!$D$5:$F$142,3,FALSE),"")</f>
        <v xml:space="preserve">Entro maggio 2021 </v>
      </c>
      <c r="I2440" s="27" t="s">
        <v>253</v>
      </c>
    </row>
    <row r="2441" spans="2:9" ht="40.799999999999997" x14ac:dyDescent="0.3">
      <c r="B2441" s="10" t="s">
        <v>259</v>
      </c>
      <c r="C2441" s="76" t="s">
        <v>258</v>
      </c>
      <c r="D2441" s="77"/>
      <c r="E2441" s="78"/>
      <c r="F2441" s="8" t="s">
        <v>258</v>
      </c>
      <c r="G2441" s="9" t="s">
        <v>258</v>
      </c>
      <c r="H2441" s="26" t="str">
        <f>IFERROR(VLOOKUP(C2438,'[1]piano 21-23'!$D$5:$F$142,3,FALSE),"")</f>
        <v/>
      </c>
      <c r="I2441" s="27" t="s">
        <v>253</v>
      </c>
    </row>
    <row r="2442" spans="2:9" ht="41.4" thickBot="1" x14ac:dyDescent="0.35">
      <c r="B2442" s="11" t="s">
        <v>262</v>
      </c>
      <c r="C2442" s="79" t="s">
        <v>258</v>
      </c>
      <c r="D2442" s="80"/>
      <c r="E2442" s="81"/>
      <c r="F2442" s="12" t="s">
        <v>258</v>
      </c>
      <c r="G2442" s="13" t="s">
        <v>258</v>
      </c>
      <c r="H2442" s="26" t="str">
        <f>IFERROR(VLOOKUP(C2438,'[1]piano 22-24'!$D$5:$F$142,3,FALSE),"")</f>
        <v/>
      </c>
      <c r="I2442" s="27" t="s">
        <v>253</v>
      </c>
    </row>
    <row r="2443" spans="2:9" ht="28.8" x14ac:dyDescent="0.3">
      <c r="B2443" s="14" t="s">
        <v>9</v>
      </c>
      <c r="C2443" s="15" t="s">
        <v>10</v>
      </c>
      <c r="D2443" s="16" t="s">
        <v>11</v>
      </c>
      <c r="E2443" s="17" t="s">
        <v>12</v>
      </c>
      <c r="F2443" s="54"/>
      <c r="G2443" s="55"/>
      <c r="I2443" s="24" t="s">
        <v>254</v>
      </c>
    </row>
    <row r="2444" spans="2:9" x14ac:dyDescent="0.3">
      <c r="B2444" s="18" t="s">
        <v>13</v>
      </c>
      <c r="C2444" s="19">
        <v>44927</v>
      </c>
      <c r="D2444" s="56" t="s">
        <v>14</v>
      </c>
      <c r="E2444" s="58"/>
      <c r="F2444" s="60" t="s">
        <v>15</v>
      </c>
      <c r="G2444" s="61"/>
      <c r="I2444" s="24" t="s">
        <v>254</v>
      </c>
    </row>
    <row r="2445" spans="2:9" ht="15" thickBot="1" x14ac:dyDescent="0.35">
      <c r="B2445" s="20" t="s">
        <v>16</v>
      </c>
      <c r="C2445" s="21">
        <v>45657</v>
      </c>
      <c r="D2445" s="57"/>
      <c r="E2445" s="59"/>
      <c r="F2445" s="62"/>
      <c r="G2445" s="63"/>
      <c r="I2445" s="24" t="s">
        <v>254</v>
      </c>
    </row>
    <row r="2446" spans="2:9" x14ac:dyDescent="0.3">
      <c r="I2446" s="22"/>
    </row>
    <row r="2447" spans="2:9" x14ac:dyDescent="0.3">
      <c r="I2447" s="22"/>
    </row>
    <row r="2448" spans="2:9" x14ac:dyDescent="0.3">
      <c r="I2448" s="22"/>
    </row>
    <row r="2449" spans="2:9" ht="15" thickBot="1" x14ac:dyDescent="0.35">
      <c r="I2449" s="22"/>
    </row>
    <row r="2450" spans="2:9" ht="42" thickBot="1" x14ac:dyDescent="0.35">
      <c r="B2450" s="2" t="s">
        <v>2</v>
      </c>
      <c r="C2450" s="3" t="s">
        <v>240</v>
      </c>
      <c r="D2450" s="64" t="s">
        <v>241</v>
      </c>
      <c r="E2450" s="65"/>
      <c r="F2450" s="65"/>
      <c r="G2450" s="66"/>
      <c r="H2450" s="23" t="s">
        <v>250</v>
      </c>
      <c r="I2450" s="24" t="s">
        <v>251</v>
      </c>
    </row>
    <row r="2451" spans="2:9" ht="15" thickBot="1" x14ac:dyDescent="0.35">
      <c r="B2451" s="4" t="s">
        <v>3</v>
      </c>
      <c r="C2451" s="3" t="s">
        <v>246</v>
      </c>
      <c r="D2451" s="67"/>
      <c r="E2451" s="68"/>
      <c r="F2451" s="68"/>
      <c r="G2451" s="69"/>
      <c r="I2451" s="24" t="s">
        <v>251</v>
      </c>
    </row>
    <row r="2452" spans="2:9" ht="24.6" thickBot="1" x14ac:dyDescent="0.35">
      <c r="B2452" s="5" t="s">
        <v>5</v>
      </c>
      <c r="C2452" s="70" t="s">
        <v>6</v>
      </c>
      <c r="D2452" s="71"/>
      <c r="E2452" s="72"/>
      <c r="F2452" s="6" t="s">
        <v>7</v>
      </c>
      <c r="G2452" s="7" t="s">
        <v>8</v>
      </c>
      <c r="I2452" s="25" t="s">
        <v>252</v>
      </c>
    </row>
    <row r="2453" spans="2:9" ht="41.4" thickBot="1" x14ac:dyDescent="0.35">
      <c r="B2453" s="2" t="s">
        <v>255</v>
      </c>
      <c r="C2453" s="73" t="s">
        <v>542</v>
      </c>
      <c r="D2453" s="74"/>
      <c r="E2453" s="75"/>
      <c r="F2453" s="8" t="s">
        <v>258</v>
      </c>
      <c r="G2453" s="9" t="s">
        <v>378</v>
      </c>
      <c r="H2453" s="26" t="str">
        <f>IFERROR(VLOOKUP(C2451,'[1]piano 20-22'!$D$5:$F$142,3,FALSE),"")</f>
        <v xml:space="preserve">Entro dicembre 2021 </v>
      </c>
      <c r="I2453" s="27" t="s">
        <v>253</v>
      </c>
    </row>
    <row r="2454" spans="2:9" ht="40.799999999999997" x14ac:dyDescent="0.3">
      <c r="B2454" s="10" t="s">
        <v>259</v>
      </c>
      <c r="C2454" s="76" t="s">
        <v>543</v>
      </c>
      <c r="D2454" s="77"/>
      <c r="E2454" s="78"/>
      <c r="F2454" s="8" t="s">
        <v>258</v>
      </c>
      <c r="G2454" s="9" t="s">
        <v>287</v>
      </c>
      <c r="H2454" s="26" t="str">
        <f>IFERROR(VLOOKUP(C2451,'[1]piano 21-23'!$D$5:$F$142,3,FALSE),"")</f>
        <v xml:space="preserve">Entro dicembre 2022 </v>
      </c>
      <c r="I2454" s="27" t="s">
        <v>253</v>
      </c>
    </row>
    <row r="2455" spans="2:9" ht="41.4" thickBot="1" x14ac:dyDescent="0.35">
      <c r="B2455" s="11" t="s">
        <v>262</v>
      </c>
      <c r="C2455" s="79" t="s">
        <v>258</v>
      </c>
      <c r="D2455" s="80"/>
      <c r="E2455" s="81"/>
      <c r="F2455" s="12" t="s">
        <v>258</v>
      </c>
      <c r="G2455" s="13" t="s">
        <v>258</v>
      </c>
      <c r="H2455" s="26" t="str">
        <f>IFERROR(VLOOKUP(C2451,'[1]piano 22-24'!$D$5:$F$142,3,FALSE),"")</f>
        <v/>
      </c>
      <c r="I2455" s="27" t="s">
        <v>253</v>
      </c>
    </row>
    <row r="2456" spans="2:9" ht="28.8" x14ac:dyDescent="0.3">
      <c r="B2456" s="14" t="s">
        <v>9</v>
      </c>
      <c r="C2456" s="15" t="s">
        <v>10</v>
      </c>
      <c r="D2456" s="16" t="s">
        <v>11</v>
      </c>
      <c r="E2456" s="17" t="s">
        <v>12</v>
      </c>
      <c r="F2456" s="54"/>
      <c r="G2456" s="55"/>
      <c r="I2456" s="24" t="s">
        <v>254</v>
      </c>
    </row>
    <row r="2457" spans="2:9" x14ac:dyDescent="0.3">
      <c r="B2457" s="18" t="s">
        <v>13</v>
      </c>
      <c r="C2457" s="19">
        <v>44927</v>
      </c>
      <c r="D2457" s="56" t="s">
        <v>14</v>
      </c>
      <c r="E2457" s="58"/>
      <c r="F2457" s="60" t="s">
        <v>15</v>
      </c>
      <c r="G2457" s="61"/>
      <c r="I2457" s="24" t="s">
        <v>254</v>
      </c>
    </row>
    <row r="2458" spans="2:9" ht="15" thickBot="1" x14ac:dyDescent="0.35">
      <c r="B2458" s="20" t="s">
        <v>16</v>
      </c>
      <c r="C2458" s="21">
        <v>45657</v>
      </c>
      <c r="D2458" s="57"/>
      <c r="E2458" s="59"/>
      <c r="F2458" s="62"/>
      <c r="G2458" s="63"/>
      <c r="I2458" s="24" t="s">
        <v>254</v>
      </c>
    </row>
    <row r="2459" spans="2:9" x14ac:dyDescent="0.3">
      <c r="I2459" s="22"/>
    </row>
    <row r="2460" spans="2:9" x14ac:dyDescent="0.3">
      <c r="I2460" s="22"/>
    </row>
    <row r="2461" spans="2:9" x14ac:dyDescent="0.3">
      <c r="I2461" s="22"/>
    </row>
    <row r="2462" spans="2:9" ht="15" thickBot="1" x14ac:dyDescent="0.35">
      <c r="I2462" s="22"/>
    </row>
    <row r="2463" spans="2:9" ht="42" thickBot="1" x14ac:dyDescent="0.35">
      <c r="B2463" s="2" t="s">
        <v>2</v>
      </c>
      <c r="C2463" s="3" t="s">
        <v>240</v>
      </c>
      <c r="D2463" s="64" t="s">
        <v>241</v>
      </c>
      <c r="E2463" s="65"/>
      <c r="F2463" s="65"/>
      <c r="G2463" s="66"/>
      <c r="H2463" s="23" t="s">
        <v>250</v>
      </c>
      <c r="I2463" s="24" t="s">
        <v>251</v>
      </c>
    </row>
    <row r="2464" spans="2:9" ht="15" thickBot="1" x14ac:dyDescent="0.35">
      <c r="B2464" s="4" t="s">
        <v>3</v>
      </c>
      <c r="C2464" s="3" t="s">
        <v>247</v>
      </c>
      <c r="D2464" s="67"/>
      <c r="E2464" s="68"/>
      <c r="F2464" s="68"/>
      <c r="G2464" s="69"/>
      <c r="I2464" s="24" t="s">
        <v>251</v>
      </c>
    </row>
    <row r="2465" spans="2:9" ht="24.6" thickBot="1" x14ac:dyDescent="0.35">
      <c r="B2465" s="5" t="s">
        <v>5</v>
      </c>
      <c r="C2465" s="70" t="s">
        <v>6</v>
      </c>
      <c r="D2465" s="71"/>
      <c r="E2465" s="72"/>
      <c r="F2465" s="6" t="s">
        <v>7</v>
      </c>
      <c r="G2465" s="7" t="s">
        <v>8</v>
      </c>
      <c r="I2465" s="25" t="s">
        <v>252</v>
      </c>
    </row>
    <row r="2466" spans="2:9" ht="41.4" thickBot="1" x14ac:dyDescent="0.35">
      <c r="B2466" s="2" t="s">
        <v>255</v>
      </c>
      <c r="C2466" s="73" t="s">
        <v>544</v>
      </c>
      <c r="D2466" s="74"/>
      <c r="E2466" s="75"/>
      <c r="F2466" s="8" t="s">
        <v>368</v>
      </c>
      <c r="G2466" s="9" t="s">
        <v>258</v>
      </c>
      <c r="H2466" s="26" t="str">
        <f>IFERROR(VLOOKUP(C2464,'[1]piano 20-22'!$D$5:$F$142,3,FALSE),"")</f>
        <v xml:space="preserve">Da marzo 2022 </v>
      </c>
      <c r="I2466" s="27" t="s">
        <v>253</v>
      </c>
    </row>
    <row r="2467" spans="2:9" ht="40.799999999999997" x14ac:dyDescent="0.3">
      <c r="B2467" s="10" t="s">
        <v>259</v>
      </c>
      <c r="C2467" s="76" t="s">
        <v>258</v>
      </c>
      <c r="D2467" s="77"/>
      <c r="E2467" s="78"/>
      <c r="F2467" s="8" t="s">
        <v>258</v>
      </c>
      <c r="G2467" s="9" t="s">
        <v>258</v>
      </c>
      <c r="H2467" s="26" t="str">
        <f>IFERROR(VLOOKUP(C2464,'[1]piano 21-23'!$D$5:$F$142,3,FALSE),"")</f>
        <v/>
      </c>
      <c r="I2467" s="27" t="s">
        <v>253</v>
      </c>
    </row>
    <row r="2468" spans="2:9" ht="41.4" thickBot="1" x14ac:dyDescent="0.35">
      <c r="B2468" s="11" t="s">
        <v>262</v>
      </c>
      <c r="C2468" s="79" t="s">
        <v>258</v>
      </c>
      <c r="D2468" s="80"/>
      <c r="E2468" s="81"/>
      <c r="F2468" s="12" t="s">
        <v>258</v>
      </c>
      <c r="G2468" s="13" t="s">
        <v>258</v>
      </c>
      <c r="H2468" s="26" t="str">
        <f>IFERROR(VLOOKUP(C2464,'[1]piano 22-24'!$D$5:$F$142,3,FALSE),"")</f>
        <v/>
      </c>
      <c r="I2468" s="27" t="s">
        <v>253</v>
      </c>
    </row>
    <row r="2469" spans="2:9" ht="28.8" x14ac:dyDescent="0.3">
      <c r="B2469" s="14" t="s">
        <v>9</v>
      </c>
      <c r="C2469" s="15" t="s">
        <v>10</v>
      </c>
      <c r="D2469" s="16" t="s">
        <v>11</v>
      </c>
      <c r="E2469" s="17" t="s">
        <v>12</v>
      </c>
      <c r="F2469" s="54"/>
      <c r="G2469" s="55"/>
      <c r="I2469" s="24" t="s">
        <v>254</v>
      </c>
    </row>
    <row r="2470" spans="2:9" x14ac:dyDescent="0.3">
      <c r="B2470" s="18" t="s">
        <v>13</v>
      </c>
      <c r="C2470" s="19">
        <v>44927</v>
      </c>
      <c r="D2470" s="56" t="s">
        <v>14</v>
      </c>
      <c r="E2470" s="58"/>
      <c r="F2470" s="60" t="s">
        <v>15</v>
      </c>
      <c r="G2470" s="61"/>
      <c r="I2470" s="24" t="s">
        <v>254</v>
      </c>
    </row>
    <row r="2471" spans="2:9" ht="15" thickBot="1" x14ac:dyDescent="0.35">
      <c r="B2471" s="20" t="s">
        <v>16</v>
      </c>
      <c r="C2471" s="21">
        <v>45657</v>
      </c>
      <c r="D2471" s="57"/>
      <c r="E2471" s="59"/>
      <c r="F2471" s="62"/>
      <c r="G2471" s="63"/>
      <c r="I2471" s="24" t="s">
        <v>254</v>
      </c>
    </row>
    <row r="2472" spans="2:9" x14ac:dyDescent="0.3">
      <c r="I2472" s="22"/>
    </row>
    <row r="2473" spans="2:9" x14ac:dyDescent="0.3">
      <c r="I2473" s="22"/>
    </row>
    <row r="2474" spans="2:9" x14ac:dyDescent="0.3">
      <c r="I2474" s="22"/>
    </row>
    <row r="2475" spans="2:9" ht="15" thickBot="1" x14ac:dyDescent="0.35">
      <c r="I2475" s="22"/>
    </row>
    <row r="2476" spans="2:9" ht="42" thickBot="1" x14ac:dyDescent="0.35">
      <c r="B2476" s="2" t="s">
        <v>2</v>
      </c>
      <c r="C2476" s="3" t="s">
        <v>240</v>
      </c>
      <c r="D2476" s="64" t="s">
        <v>241</v>
      </c>
      <c r="E2476" s="65"/>
      <c r="F2476" s="65"/>
      <c r="G2476" s="66"/>
      <c r="H2476" s="23" t="s">
        <v>250</v>
      </c>
      <c r="I2476" s="24" t="s">
        <v>251</v>
      </c>
    </row>
    <row r="2477" spans="2:9" ht="15" thickBot="1" x14ac:dyDescent="0.35">
      <c r="B2477" s="4" t="s">
        <v>3</v>
      </c>
      <c r="C2477" s="3" t="s">
        <v>248</v>
      </c>
      <c r="D2477" s="67"/>
      <c r="E2477" s="68"/>
      <c r="F2477" s="68"/>
      <c r="G2477" s="69"/>
      <c r="I2477" s="24" t="s">
        <v>251</v>
      </c>
    </row>
    <row r="2478" spans="2:9" ht="24.6" thickBot="1" x14ac:dyDescent="0.35">
      <c r="B2478" s="5" t="s">
        <v>5</v>
      </c>
      <c r="C2478" s="70" t="s">
        <v>6</v>
      </c>
      <c r="D2478" s="71"/>
      <c r="E2478" s="72"/>
      <c r="F2478" s="6" t="s">
        <v>7</v>
      </c>
      <c r="G2478" s="7" t="s">
        <v>8</v>
      </c>
      <c r="I2478" s="25" t="s">
        <v>252</v>
      </c>
    </row>
    <row r="2479" spans="2:9" ht="41.4" thickBot="1" x14ac:dyDescent="0.35">
      <c r="B2479" s="2" t="s">
        <v>255</v>
      </c>
      <c r="C2479" s="73" t="s">
        <v>545</v>
      </c>
      <c r="D2479" s="74"/>
      <c r="E2479" s="75"/>
      <c r="F2479" s="8" t="s">
        <v>258</v>
      </c>
      <c r="G2479" s="9" t="s">
        <v>546</v>
      </c>
      <c r="H2479" s="26" t="str">
        <f>IFERROR(VLOOKUP(C2477,'[1]piano 20-22'!$D$5:$F$142,3,FALSE),"")</f>
        <v xml:space="preserve">Entro maggio 2022 </v>
      </c>
      <c r="I2479" s="27" t="s">
        <v>253</v>
      </c>
    </row>
    <row r="2480" spans="2:9" ht="40.799999999999997" x14ac:dyDescent="0.3">
      <c r="B2480" s="10" t="s">
        <v>259</v>
      </c>
      <c r="C2480" s="76" t="s">
        <v>547</v>
      </c>
      <c r="D2480" s="77"/>
      <c r="E2480" s="78"/>
      <c r="F2480" s="8" t="s">
        <v>462</v>
      </c>
      <c r="G2480" s="9" t="s">
        <v>258</v>
      </c>
      <c r="H2480" s="26" t="str">
        <f>IFERROR(VLOOKUP(C2477,'[1]piano 21-23'!$D$5:$F$142,3,FALSE),"")</f>
        <v xml:space="preserve">Da luglio 2023 </v>
      </c>
      <c r="I2480" s="27" t="s">
        <v>253</v>
      </c>
    </row>
    <row r="2481" spans="2:9" ht="41.4" thickBot="1" x14ac:dyDescent="0.35">
      <c r="B2481" s="11" t="s">
        <v>262</v>
      </c>
      <c r="C2481" s="79" t="s">
        <v>258</v>
      </c>
      <c r="D2481" s="80"/>
      <c r="E2481" s="81"/>
      <c r="F2481" s="12" t="s">
        <v>258</v>
      </c>
      <c r="G2481" s="13" t="s">
        <v>258</v>
      </c>
      <c r="H2481" s="26" t="str">
        <f>IFERROR(VLOOKUP(C2477,'[1]piano 22-24'!$D$5:$F$142,3,FALSE),"")</f>
        <v/>
      </c>
      <c r="I2481" s="27" t="s">
        <v>253</v>
      </c>
    </row>
    <row r="2482" spans="2:9" ht="28.8" x14ac:dyDescent="0.3">
      <c r="B2482" s="14" t="s">
        <v>9</v>
      </c>
      <c r="C2482" s="15" t="s">
        <v>10</v>
      </c>
      <c r="D2482" s="16" t="s">
        <v>11</v>
      </c>
      <c r="E2482" s="17" t="s">
        <v>12</v>
      </c>
      <c r="F2482" s="54"/>
      <c r="G2482" s="55"/>
      <c r="I2482" s="24" t="s">
        <v>254</v>
      </c>
    </row>
    <row r="2483" spans="2:9" x14ac:dyDescent="0.3">
      <c r="B2483" s="18" t="s">
        <v>13</v>
      </c>
      <c r="C2483" s="19">
        <v>44927</v>
      </c>
      <c r="D2483" s="56" t="s">
        <v>14</v>
      </c>
      <c r="E2483" s="58"/>
      <c r="F2483" s="60" t="s">
        <v>15</v>
      </c>
      <c r="G2483" s="61"/>
      <c r="I2483" s="24" t="s">
        <v>254</v>
      </c>
    </row>
    <row r="2484" spans="2:9" ht="15" thickBot="1" x14ac:dyDescent="0.35">
      <c r="B2484" s="20" t="s">
        <v>16</v>
      </c>
      <c r="C2484" s="21">
        <v>45657</v>
      </c>
      <c r="D2484" s="57"/>
      <c r="E2484" s="59"/>
      <c r="F2484" s="62"/>
      <c r="G2484" s="63"/>
      <c r="I2484" s="24" t="s">
        <v>254</v>
      </c>
    </row>
    <row r="2485" spans="2:9" x14ac:dyDescent="0.3">
      <c r="I2485" s="22"/>
    </row>
    <row r="2486" spans="2:9" x14ac:dyDescent="0.3">
      <c r="I2486" s="22"/>
    </row>
    <row r="2487" spans="2:9" x14ac:dyDescent="0.3">
      <c r="I2487" s="22"/>
    </row>
    <row r="2488" spans="2:9" ht="15" thickBot="1" x14ac:dyDescent="0.35">
      <c r="I2488" s="22"/>
    </row>
    <row r="2489" spans="2:9" ht="42" thickBot="1" x14ac:dyDescent="0.35">
      <c r="B2489" s="2" t="s">
        <v>2</v>
      </c>
      <c r="C2489" s="3" t="s">
        <v>240</v>
      </c>
      <c r="D2489" s="64" t="s">
        <v>241</v>
      </c>
      <c r="E2489" s="65"/>
      <c r="F2489" s="65"/>
      <c r="G2489" s="66"/>
      <c r="H2489" s="23" t="s">
        <v>250</v>
      </c>
      <c r="I2489" s="24" t="s">
        <v>251</v>
      </c>
    </row>
    <row r="2490" spans="2:9" ht="15" thickBot="1" x14ac:dyDescent="0.35">
      <c r="B2490" s="4" t="s">
        <v>3</v>
      </c>
      <c r="C2490" s="3" t="s">
        <v>249</v>
      </c>
      <c r="D2490" s="67"/>
      <c r="E2490" s="68"/>
      <c r="F2490" s="68"/>
      <c r="G2490" s="69"/>
      <c r="I2490" s="24" t="s">
        <v>251</v>
      </c>
    </row>
    <row r="2491" spans="2:9" ht="24.6" thickBot="1" x14ac:dyDescent="0.35">
      <c r="B2491" s="5" t="s">
        <v>5</v>
      </c>
      <c r="C2491" s="70" t="s">
        <v>6</v>
      </c>
      <c r="D2491" s="71"/>
      <c r="E2491" s="72"/>
      <c r="F2491" s="6" t="s">
        <v>7</v>
      </c>
      <c r="G2491" s="7" t="s">
        <v>8</v>
      </c>
      <c r="I2491" s="25" t="s">
        <v>252</v>
      </c>
    </row>
    <row r="2492" spans="2:9" ht="41.4" thickBot="1" x14ac:dyDescent="0.35">
      <c r="B2492" s="2" t="s">
        <v>255</v>
      </c>
      <c r="C2492" s="73" t="s">
        <v>548</v>
      </c>
      <c r="D2492" s="74"/>
      <c r="E2492" s="75"/>
      <c r="F2492" s="8" t="s">
        <v>258</v>
      </c>
      <c r="G2492" s="9" t="s">
        <v>287</v>
      </c>
      <c r="H2492" s="26" t="str">
        <f>IFERROR(VLOOKUP(C2490,'[1]piano 20-22'!$D$5:$F$142,3,FALSE),"")</f>
        <v xml:space="preserve">Entro dicembre 2022 </v>
      </c>
      <c r="I2492" s="27" t="s">
        <v>253</v>
      </c>
    </row>
    <row r="2493" spans="2:9" ht="40.799999999999997" x14ac:dyDescent="0.3">
      <c r="B2493" s="10" t="s">
        <v>259</v>
      </c>
      <c r="C2493" s="76" t="s">
        <v>543</v>
      </c>
      <c r="D2493" s="77"/>
      <c r="E2493" s="78"/>
      <c r="F2493" s="8" t="s">
        <v>258</v>
      </c>
      <c r="G2493" s="9" t="s">
        <v>289</v>
      </c>
      <c r="H2493" s="26" t="str">
        <f>IFERROR(VLOOKUP(C2490,'[1]piano 21-23'!$D$5:$F$142,3,FALSE),"")</f>
        <v xml:space="preserve">Entro dicembre 2023 </v>
      </c>
      <c r="I2493" s="27" t="s">
        <v>253</v>
      </c>
    </row>
    <row r="2494" spans="2:9" ht="41.4" thickBot="1" x14ac:dyDescent="0.35">
      <c r="B2494" s="11" t="s">
        <v>262</v>
      </c>
      <c r="C2494" s="79" t="s">
        <v>258</v>
      </c>
      <c r="D2494" s="80"/>
      <c r="E2494" s="81"/>
      <c r="F2494" s="12" t="s">
        <v>258</v>
      </c>
      <c r="G2494" s="13" t="s">
        <v>258</v>
      </c>
      <c r="H2494" s="26" t="str">
        <f>IFERROR(VLOOKUP(C2490,'[1]piano 22-24'!$D$5:$F$142,3,FALSE),"")</f>
        <v/>
      </c>
      <c r="I2494" s="27" t="s">
        <v>253</v>
      </c>
    </row>
    <row r="2495" spans="2:9" ht="28.8" x14ac:dyDescent="0.3">
      <c r="B2495" s="14" t="s">
        <v>9</v>
      </c>
      <c r="C2495" s="15" t="s">
        <v>10</v>
      </c>
      <c r="D2495" s="16" t="s">
        <v>11</v>
      </c>
      <c r="E2495" s="17" t="s">
        <v>12</v>
      </c>
      <c r="F2495" s="54"/>
      <c r="G2495" s="55"/>
      <c r="I2495" s="24" t="s">
        <v>254</v>
      </c>
    </row>
    <row r="2496" spans="2:9" x14ac:dyDescent="0.3">
      <c r="B2496" s="18" t="s">
        <v>13</v>
      </c>
      <c r="C2496" s="19">
        <v>44927</v>
      </c>
      <c r="D2496" s="56" t="s">
        <v>14</v>
      </c>
      <c r="E2496" s="58"/>
      <c r="F2496" s="60" t="s">
        <v>15</v>
      </c>
      <c r="G2496" s="61"/>
      <c r="I2496" s="24" t="s">
        <v>254</v>
      </c>
    </row>
    <row r="2497" spans="2:9" ht="15" thickBot="1" x14ac:dyDescent="0.35">
      <c r="B2497" s="20" t="s">
        <v>16</v>
      </c>
      <c r="C2497" s="21">
        <v>45657</v>
      </c>
      <c r="D2497" s="57"/>
      <c r="E2497" s="59"/>
      <c r="F2497" s="62"/>
      <c r="G2497" s="63"/>
      <c r="I2497" s="24" t="s">
        <v>254</v>
      </c>
    </row>
  </sheetData>
  <mergeCells count="1921">
    <mergeCell ref="D20:G20"/>
    <mergeCell ref="C21:E21"/>
    <mergeCell ref="C22:E22"/>
    <mergeCell ref="C23:E23"/>
    <mergeCell ref="C24:E24"/>
    <mergeCell ref="F25:G25"/>
    <mergeCell ref="C11:E11"/>
    <mergeCell ref="F12:G12"/>
    <mergeCell ref="D13:D14"/>
    <mergeCell ref="E13:E14"/>
    <mergeCell ref="F13:G14"/>
    <mergeCell ref="D19:G19"/>
    <mergeCell ref="C4:G4"/>
    <mergeCell ref="D6:G6"/>
    <mergeCell ref="D7:G7"/>
    <mergeCell ref="C8:E8"/>
    <mergeCell ref="C9:E9"/>
    <mergeCell ref="C10:E10"/>
    <mergeCell ref="D45:G45"/>
    <mergeCell ref="D46:G46"/>
    <mergeCell ref="C47:E47"/>
    <mergeCell ref="C48:E48"/>
    <mergeCell ref="C49:E49"/>
    <mergeCell ref="C50:E50"/>
    <mergeCell ref="C35:E35"/>
    <mergeCell ref="C36:E36"/>
    <mergeCell ref="C37:E37"/>
    <mergeCell ref="F38:G38"/>
    <mergeCell ref="D39:D40"/>
    <mergeCell ref="E39:E40"/>
    <mergeCell ref="F39:G40"/>
    <mergeCell ref="D26:D27"/>
    <mergeCell ref="E26:E27"/>
    <mergeCell ref="F26:G27"/>
    <mergeCell ref="D32:G32"/>
    <mergeCell ref="D33:G33"/>
    <mergeCell ref="C34:E34"/>
    <mergeCell ref="D71:G71"/>
    <mergeCell ref="D72:G72"/>
    <mergeCell ref="C73:E73"/>
    <mergeCell ref="C74:E74"/>
    <mergeCell ref="C75:E75"/>
    <mergeCell ref="C76:E76"/>
    <mergeCell ref="C60:E60"/>
    <mergeCell ref="C61:E61"/>
    <mergeCell ref="C62:E62"/>
    <mergeCell ref="C63:E63"/>
    <mergeCell ref="F64:G64"/>
    <mergeCell ref="D65:D66"/>
    <mergeCell ref="E65:E66"/>
    <mergeCell ref="F65:G66"/>
    <mergeCell ref="F51:G51"/>
    <mergeCell ref="D52:D53"/>
    <mergeCell ref="E52:E53"/>
    <mergeCell ref="F52:G53"/>
    <mergeCell ref="D58:G58"/>
    <mergeCell ref="D59:G59"/>
    <mergeCell ref="D97:G97"/>
    <mergeCell ref="D98:G98"/>
    <mergeCell ref="C99:E99"/>
    <mergeCell ref="C100:E100"/>
    <mergeCell ref="C101:E101"/>
    <mergeCell ref="C102:E102"/>
    <mergeCell ref="C86:E86"/>
    <mergeCell ref="C87:E87"/>
    <mergeCell ref="C88:E88"/>
    <mergeCell ref="C89:E89"/>
    <mergeCell ref="F90:G90"/>
    <mergeCell ref="D91:D92"/>
    <mergeCell ref="E91:E92"/>
    <mergeCell ref="F91:G92"/>
    <mergeCell ref="F77:G77"/>
    <mergeCell ref="D78:D79"/>
    <mergeCell ref="E78:E79"/>
    <mergeCell ref="F78:G79"/>
    <mergeCell ref="D84:G84"/>
    <mergeCell ref="D85:G85"/>
    <mergeCell ref="D123:G123"/>
    <mergeCell ref="D124:G124"/>
    <mergeCell ref="C125:E125"/>
    <mergeCell ref="C126:E126"/>
    <mergeCell ref="C127:E127"/>
    <mergeCell ref="C128:E128"/>
    <mergeCell ref="C112:E112"/>
    <mergeCell ref="C113:E113"/>
    <mergeCell ref="C114:E114"/>
    <mergeCell ref="C115:E115"/>
    <mergeCell ref="F116:G116"/>
    <mergeCell ref="D117:D118"/>
    <mergeCell ref="E117:E118"/>
    <mergeCell ref="F117:G118"/>
    <mergeCell ref="F103:G103"/>
    <mergeCell ref="D104:D105"/>
    <mergeCell ref="E104:E105"/>
    <mergeCell ref="F104:G105"/>
    <mergeCell ref="D110:G110"/>
    <mergeCell ref="D111:G111"/>
    <mergeCell ref="D149:G149"/>
    <mergeCell ref="D150:G150"/>
    <mergeCell ref="C151:E151"/>
    <mergeCell ref="C152:E152"/>
    <mergeCell ref="C153:E153"/>
    <mergeCell ref="C138:E138"/>
    <mergeCell ref="C139:E139"/>
    <mergeCell ref="C140:E140"/>
    <mergeCell ref="C141:E141"/>
    <mergeCell ref="F142:G142"/>
    <mergeCell ref="D143:D144"/>
    <mergeCell ref="E143:E144"/>
    <mergeCell ref="F143:G144"/>
    <mergeCell ref="F129:G129"/>
    <mergeCell ref="D130:D131"/>
    <mergeCell ref="E130:E131"/>
    <mergeCell ref="F130:G131"/>
    <mergeCell ref="D136:G136"/>
    <mergeCell ref="D137:G137"/>
    <mergeCell ref="D169:D170"/>
    <mergeCell ref="E169:E170"/>
    <mergeCell ref="F169:G170"/>
    <mergeCell ref="D175:G175"/>
    <mergeCell ref="D176:G176"/>
    <mergeCell ref="C177:E177"/>
    <mergeCell ref="D163:G163"/>
    <mergeCell ref="C164:E164"/>
    <mergeCell ref="C165:E165"/>
    <mergeCell ref="C166:E166"/>
    <mergeCell ref="C167:E167"/>
    <mergeCell ref="F168:G168"/>
    <mergeCell ref="C154:E154"/>
    <mergeCell ref="F155:G155"/>
    <mergeCell ref="D156:D157"/>
    <mergeCell ref="E156:E157"/>
    <mergeCell ref="F156:G157"/>
    <mergeCell ref="D162:G162"/>
    <mergeCell ref="F194:G194"/>
    <mergeCell ref="D195:D196"/>
    <mergeCell ref="E195:E196"/>
    <mergeCell ref="F195:G196"/>
    <mergeCell ref="D201:G201"/>
    <mergeCell ref="D202:G202"/>
    <mergeCell ref="D188:G188"/>
    <mergeCell ref="D189:G189"/>
    <mergeCell ref="C190:E190"/>
    <mergeCell ref="C191:E191"/>
    <mergeCell ref="C192:E192"/>
    <mergeCell ref="C193:E193"/>
    <mergeCell ref="C178:E178"/>
    <mergeCell ref="C179:E179"/>
    <mergeCell ref="C180:E180"/>
    <mergeCell ref="F181:G181"/>
    <mergeCell ref="D182:D183"/>
    <mergeCell ref="E182:E183"/>
    <mergeCell ref="F182:G183"/>
    <mergeCell ref="F220:G220"/>
    <mergeCell ref="D221:D222"/>
    <mergeCell ref="E221:E222"/>
    <mergeCell ref="F221:G222"/>
    <mergeCell ref="D227:G227"/>
    <mergeCell ref="D228:G228"/>
    <mergeCell ref="D214:G214"/>
    <mergeCell ref="D215:G215"/>
    <mergeCell ref="C216:E216"/>
    <mergeCell ref="C217:E217"/>
    <mergeCell ref="C218:E218"/>
    <mergeCell ref="C219:E219"/>
    <mergeCell ref="C203:E203"/>
    <mergeCell ref="C204:E204"/>
    <mergeCell ref="C205:E205"/>
    <mergeCell ref="C206:E206"/>
    <mergeCell ref="F207:G207"/>
    <mergeCell ref="D208:D209"/>
    <mergeCell ref="E208:E209"/>
    <mergeCell ref="F208:G209"/>
    <mergeCell ref="F246:G246"/>
    <mergeCell ref="D247:D248"/>
    <mergeCell ref="E247:E248"/>
    <mergeCell ref="F247:G248"/>
    <mergeCell ref="D253:G253"/>
    <mergeCell ref="D254:G254"/>
    <mergeCell ref="D240:G240"/>
    <mergeCell ref="D241:G241"/>
    <mergeCell ref="C242:E242"/>
    <mergeCell ref="C243:E243"/>
    <mergeCell ref="C244:E244"/>
    <mergeCell ref="C245:E245"/>
    <mergeCell ref="C229:E229"/>
    <mergeCell ref="C230:E230"/>
    <mergeCell ref="C231:E231"/>
    <mergeCell ref="C232:E232"/>
    <mergeCell ref="F233:G233"/>
    <mergeCell ref="D234:D235"/>
    <mergeCell ref="E234:E235"/>
    <mergeCell ref="F234:G235"/>
    <mergeCell ref="F272:G272"/>
    <mergeCell ref="D273:D274"/>
    <mergeCell ref="E273:E274"/>
    <mergeCell ref="F273:G274"/>
    <mergeCell ref="D279:G279"/>
    <mergeCell ref="D280:G280"/>
    <mergeCell ref="D266:G266"/>
    <mergeCell ref="D267:G267"/>
    <mergeCell ref="C268:E268"/>
    <mergeCell ref="C269:E269"/>
    <mergeCell ref="C270:E270"/>
    <mergeCell ref="C271:E271"/>
    <mergeCell ref="C255:E255"/>
    <mergeCell ref="C256:E256"/>
    <mergeCell ref="C257:E257"/>
    <mergeCell ref="C258:E258"/>
    <mergeCell ref="F259:G259"/>
    <mergeCell ref="D260:D261"/>
    <mergeCell ref="E260:E261"/>
    <mergeCell ref="F260:G261"/>
    <mergeCell ref="F298:G298"/>
    <mergeCell ref="D299:D300"/>
    <mergeCell ref="E299:E300"/>
    <mergeCell ref="F299:G300"/>
    <mergeCell ref="D305:G305"/>
    <mergeCell ref="D306:G306"/>
    <mergeCell ref="D292:G292"/>
    <mergeCell ref="D293:G293"/>
    <mergeCell ref="C294:E294"/>
    <mergeCell ref="C295:E295"/>
    <mergeCell ref="C296:E296"/>
    <mergeCell ref="C297:E297"/>
    <mergeCell ref="C281:E281"/>
    <mergeCell ref="C282:E282"/>
    <mergeCell ref="C283:E283"/>
    <mergeCell ref="C284:E284"/>
    <mergeCell ref="F285:G285"/>
    <mergeCell ref="D286:D287"/>
    <mergeCell ref="E286:E287"/>
    <mergeCell ref="F286:G287"/>
    <mergeCell ref="F324:G324"/>
    <mergeCell ref="D325:D326"/>
    <mergeCell ref="E325:E326"/>
    <mergeCell ref="F325:G326"/>
    <mergeCell ref="D331:G331"/>
    <mergeCell ref="D332:G332"/>
    <mergeCell ref="D318:G318"/>
    <mergeCell ref="D319:G319"/>
    <mergeCell ref="C320:E320"/>
    <mergeCell ref="C321:E321"/>
    <mergeCell ref="C322:E322"/>
    <mergeCell ref="C323:E323"/>
    <mergeCell ref="C307:E307"/>
    <mergeCell ref="C308:E308"/>
    <mergeCell ref="C309:E309"/>
    <mergeCell ref="C310:E310"/>
    <mergeCell ref="F311:G311"/>
    <mergeCell ref="D312:D313"/>
    <mergeCell ref="E312:E313"/>
    <mergeCell ref="F312:G313"/>
    <mergeCell ref="F350:G350"/>
    <mergeCell ref="D351:D352"/>
    <mergeCell ref="E351:E352"/>
    <mergeCell ref="F351:G352"/>
    <mergeCell ref="D357:G357"/>
    <mergeCell ref="D358:G358"/>
    <mergeCell ref="D344:G344"/>
    <mergeCell ref="D345:G345"/>
    <mergeCell ref="C346:E346"/>
    <mergeCell ref="C347:E347"/>
    <mergeCell ref="C348:E348"/>
    <mergeCell ref="C349:E349"/>
    <mergeCell ref="C333:E333"/>
    <mergeCell ref="C334:E334"/>
    <mergeCell ref="C335:E335"/>
    <mergeCell ref="C336:E336"/>
    <mergeCell ref="F337:G337"/>
    <mergeCell ref="D338:D339"/>
    <mergeCell ref="E338:E339"/>
    <mergeCell ref="F338:G339"/>
    <mergeCell ref="F376:G376"/>
    <mergeCell ref="D377:D378"/>
    <mergeCell ref="E377:E378"/>
    <mergeCell ref="F377:G378"/>
    <mergeCell ref="D383:G383"/>
    <mergeCell ref="D370:G370"/>
    <mergeCell ref="D371:G371"/>
    <mergeCell ref="C372:E372"/>
    <mergeCell ref="C373:E373"/>
    <mergeCell ref="C374:E374"/>
    <mergeCell ref="C375:E375"/>
    <mergeCell ref="C359:E359"/>
    <mergeCell ref="C360:E360"/>
    <mergeCell ref="C361:E361"/>
    <mergeCell ref="C362:E362"/>
    <mergeCell ref="F363:G363"/>
    <mergeCell ref="D364:D365"/>
    <mergeCell ref="E364:E365"/>
    <mergeCell ref="F364:G365"/>
    <mergeCell ref="C399:E399"/>
    <mergeCell ref="C400:E400"/>
    <mergeCell ref="C401:E401"/>
    <mergeCell ref="F402:G402"/>
    <mergeCell ref="D403:D404"/>
    <mergeCell ref="E403:E404"/>
    <mergeCell ref="F403:G404"/>
    <mergeCell ref="D390:D391"/>
    <mergeCell ref="E390:E391"/>
    <mergeCell ref="F390:G391"/>
    <mergeCell ref="D396:G396"/>
    <mergeCell ref="D397:G397"/>
    <mergeCell ref="C398:E398"/>
    <mergeCell ref="D384:G384"/>
    <mergeCell ref="C385:E385"/>
    <mergeCell ref="C386:E386"/>
    <mergeCell ref="C387:E387"/>
    <mergeCell ref="C388:E388"/>
    <mergeCell ref="F389:G389"/>
    <mergeCell ref="D423:G423"/>
    <mergeCell ref="C424:E424"/>
    <mergeCell ref="C425:E425"/>
    <mergeCell ref="C426:E426"/>
    <mergeCell ref="C427:E427"/>
    <mergeCell ref="F428:G428"/>
    <mergeCell ref="F415:G415"/>
    <mergeCell ref="D416:D417"/>
    <mergeCell ref="E416:E417"/>
    <mergeCell ref="F416:G417"/>
    <mergeCell ref="D422:G422"/>
    <mergeCell ref="D409:G409"/>
    <mergeCell ref="D410:G410"/>
    <mergeCell ref="C411:E411"/>
    <mergeCell ref="C412:E412"/>
    <mergeCell ref="C413:E413"/>
    <mergeCell ref="C414:E414"/>
    <mergeCell ref="D448:G448"/>
    <mergeCell ref="D449:G449"/>
    <mergeCell ref="C450:E450"/>
    <mergeCell ref="C451:E451"/>
    <mergeCell ref="C452:E452"/>
    <mergeCell ref="C438:E438"/>
    <mergeCell ref="C439:E439"/>
    <mergeCell ref="C440:E440"/>
    <mergeCell ref="F441:G441"/>
    <mergeCell ref="D442:D443"/>
    <mergeCell ref="E442:E443"/>
    <mergeCell ref="F442:G443"/>
    <mergeCell ref="D429:D430"/>
    <mergeCell ref="E429:E430"/>
    <mergeCell ref="F429:G430"/>
    <mergeCell ref="D435:G435"/>
    <mergeCell ref="D436:G436"/>
    <mergeCell ref="C437:E437"/>
    <mergeCell ref="D468:D469"/>
    <mergeCell ref="E468:E469"/>
    <mergeCell ref="F468:G469"/>
    <mergeCell ref="D474:G474"/>
    <mergeCell ref="D475:G475"/>
    <mergeCell ref="C476:E476"/>
    <mergeCell ref="D462:G462"/>
    <mergeCell ref="C463:E463"/>
    <mergeCell ref="C464:E464"/>
    <mergeCell ref="C465:E465"/>
    <mergeCell ref="C466:E466"/>
    <mergeCell ref="F467:G467"/>
    <mergeCell ref="C453:E453"/>
    <mergeCell ref="F454:G454"/>
    <mergeCell ref="D455:D456"/>
    <mergeCell ref="E455:E456"/>
    <mergeCell ref="F455:G456"/>
    <mergeCell ref="D461:G461"/>
    <mergeCell ref="F493:G493"/>
    <mergeCell ref="D494:D495"/>
    <mergeCell ref="E494:E495"/>
    <mergeCell ref="F494:G495"/>
    <mergeCell ref="D500:G500"/>
    <mergeCell ref="D501:G501"/>
    <mergeCell ref="D487:G487"/>
    <mergeCell ref="D488:G488"/>
    <mergeCell ref="C489:E489"/>
    <mergeCell ref="C490:E490"/>
    <mergeCell ref="C491:E491"/>
    <mergeCell ref="C492:E492"/>
    <mergeCell ref="C477:E477"/>
    <mergeCell ref="C478:E478"/>
    <mergeCell ref="C479:E479"/>
    <mergeCell ref="F480:G480"/>
    <mergeCell ref="D481:D482"/>
    <mergeCell ref="E481:E482"/>
    <mergeCell ref="F481:G482"/>
    <mergeCell ref="F519:G519"/>
    <mergeCell ref="D520:D521"/>
    <mergeCell ref="E520:E521"/>
    <mergeCell ref="F520:G521"/>
    <mergeCell ref="D526:G526"/>
    <mergeCell ref="D527:G527"/>
    <mergeCell ref="D513:G513"/>
    <mergeCell ref="D514:G514"/>
    <mergeCell ref="C515:E515"/>
    <mergeCell ref="C516:E516"/>
    <mergeCell ref="C517:E517"/>
    <mergeCell ref="C518:E518"/>
    <mergeCell ref="C502:E502"/>
    <mergeCell ref="C503:E503"/>
    <mergeCell ref="C504:E504"/>
    <mergeCell ref="C505:E505"/>
    <mergeCell ref="F506:G506"/>
    <mergeCell ref="D507:D508"/>
    <mergeCell ref="E507:E508"/>
    <mergeCell ref="F507:G508"/>
    <mergeCell ref="F545:G545"/>
    <mergeCell ref="D546:D547"/>
    <mergeCell ref="E546:E547"/>
    <mergeCell ref="F546:G547"/>
    <mergeCell ref="D552:G552"/>
    <mergeCell ref="D539:G539"/>
    <mergeCell ref="D540:G540"/>
    <mergeCell ref="C541:E541"/>
    <mergeCell ref="C542:E542"/>
    <mergeCell ref="C543:E543"/>
    <mergeCell ref="C544:E544"/>
    <mergeCell ref="C528:E528"/>
    <mergeCell ref="C529:E529"/>
    <mergeCell ref="C530:E530"/>
    <mergeCell ref="C531:E531"/>
    <mergeCell ref="F532:G532"/>
    <mergeCell ref="D533:D534"/>
    <mergeCell ref="E533:E534"/>
    <mergeCell ref="F533:G534"/>
    <mergeCell ref="C568:E568"/>
    <mergeCell ref="C569:E569"/>
    <mergeCell ref="C570:E570"/>
    <mergeCell ref="F571:G571"/>
    <mergeCell ref="D572:D573"/>
    <mergeCell ref="E572:E573"/>
    <mergeCell ref="F572:G573"/>
    <mergeCell ref="D559:D560"/>
    <mergeCell ref="E559:E560"/>
    <mergeCell ref="F559:G560"/>
    <mergeCell ref="D565:G565"/>
    <mergeCell ref="D566:G566"/>
    <mergeCell ref="C567:E567"/>
    <mergeCell ref="D553:G553"/>
    <mergeCell ref="C554:E554"/>
    <mergeCell ref="C555:E555"/>
    <mergeCell ref="C556:E556"/>
    <mergeCell ref="C557:E557"/>
    <mergeCell ref="F558:G558"/>
    <mergeCell ref="C593:E593"/>
    <mergeCell ref="C594:E594"/>
    <mergeCell ref="C595:E595"/>
    <mergeCell ref="C596:E596"/>
    <mergeCell ref="F597:G597"/>
    <mergeCell ref="D598:D599"/>
    <mergeCell ref="E598:E599"/>
    <mergeCell ref="F598:G599"/>
    <mergeCell ref="F584:G584"/>
    <mergeCell ref="D585:D586"/>
    <mergeCell ref="E585:E586"/>
    <mergeCell ref="F585:G586"/>
    <mergeCell ref="D591:G591"/>
    <mergeCell ref="D592:G592"/>
    <mergeCell ref="D578:G578"/>
    <mergeCell ref="D579:G579"/>
    <mergeCell ref="C580:E580"/>
    <mergeCell ref="C581:E581"/>
    <mergeCell ref="C582:E582"/>
    <mergeCell ref="C583:E583"/>
    <mergeCell ref="C619:E619"/>
    <mergeCell ref="C620:E620"/>
    <mergeCell ref="C621:E621"/>
    <mergeCell ref="C622:E622"/>
    <mergeCell ref="F623:G623"/>
    <mergeCell ref="D624:D625"/>
    <mergeCell ref="E624:E625"/>
    <mergeCell ref="F624:G625"/>
    <mergeCell ref="F610:G610"/>
    <mergeCell ref="D611:D612"/>
    <mergeCell ref="E611:E612"/>
    <mergeCell ref="F611:G612"/>
    <mergeCell ref="D617:G617"/>
    <mergeCell ref="D618:G618"/>
    <mergeCell ref="D604:G604"/>
    <mergeCell ref="D605:G605"/>
    <mergeCell ref="C606:E606"/>
    <mergeCell ref="C607:E607"/>
    <mergeCell ref="C608:E608"/>
    <mergeCell ref="C609:E609"/>
    <mergeCell ref="D644:G644"/>
    <mergeCell ref="C645:E645"/>
    <mergeCell ref="C646:E646"/>
    <mergeCell ref="C647:E647"/>
    <mergeCell ref="C648:E648"/>
    <mergeCell ref="F649:G649"/>
    <mergeCell ref="C635:E635"/>
    <mergeCell ref="F636:G636"/>
    <mergeCell ref="D637:D638"/>
    <mergeCell ref="E637:E638"/>
    <mergeCell ref="F637:G638"/>
    <mergeCell ref="D643:G643"/>
    <mergeCell ref="D630:G630"/>
    <mergeCell ref="D631:G631"/>
    <mergeCell ref="C632:E632"/>
    <mergeCell ref="C633:E633"/>
    <mergeCell ref="C634:E634"/>
    <mergeCell ref="D669:G669"/>
    <mergeCell ref="D670:G670"/>
    <mergeCell ref="C671:E671"/>
    <mergeCell ref="C672:E672"/>
    <mergeCell ref="C673:E673"/>
    <mergeCell ref="C674:E674"/>
    <mergeCell ref="C659:E659"/>
    <mergeCell ref="C660:E660"/>
    <mergeCell ref="C661:E661"/>
    <mergeCell ref="F662:G662"/>
    <mergeCell ref="D663:D664"/>
    <mergeCell ref="E663:E664"/>
    <mergeCell ref="F663:G664"/>
    <mergeCell ref="D650:D651"/>
    <mergeCell ref="E650:E651"/>
    <mergeCell ref="F650:G651"/>
    <mergeCell ref="D656:G656"/>
    <mergeCell ref="D657:G657"/>
    <mergeCell ref="C658:E658"/>
    <mergeCell ref="D695:G695"/>
    <mergeCell ref="D696:G696"/>
    <mergeCell ref="C697:E697"/>
    <mergeCell ref="C698:E698"/>
    <mergeCell ref="C699:E699"/>
    <mergeCell ref="C700:E700"/>
    <mergeCell ref="C684:E684"/>
    <mergeCell ref="C685:E685"/>
    <mergeCell ref="C686:E686"/>
    <mergeCell ref="C687:E687"/>
    <mergeCell ref="F688:G688"/>
    <mergeCell ref="D689:D690"/>
    <mergeCell ref="E689:E690"/>
    <mergeCell ref="F689:G690"/>
    <mergeCell ref="F675:G675"/>
    <mergeCell ref="D676:D677"/>
    <mergeCell ref="E676:E677"/>
    <mergeCell ref="F676:G677"/>
    <mergeCell ref="D682:G682"/>
    <mergeCell ref="D683:G683"/>
    <mergeCell ref="D721:G721"/>
    <mergeCell ref="D722:G722"/>
    <mergeCell ref="C723:E723"/>
    <mergeCell ref="C724:E724"/>
    <mergeCell ref="C725:E725"/>
    <mergeCell ref="C710:E710"/>
    <mergeCell ref="C711:E711"/>
    <mergeCell ref="C712:E712"/>
    <mergeCell ref="C713:E713"/>
    <mergeCell ref="F714:G714"/>
    <mergeCell ref="D715:D716"/>
    <mergeCell ref="E715:E716"/>
    <mergeCell ref="F715:G716"/>
    <mergeCell ref="F701:G701"/>
    <mergeCell ref="D702:D703"/>
    <mergeCell ref="E702:E703"/>
    <mergeCell ref="F702:G703"/>
    <mergeCell ref="D708:G708"/>
    <mergeCell ref="D709:G709"/>
    <mergeCell ref="D741:D742"/>
    <mergeCell ref="E741:E742"/>
    <mergeCell ref="F741:G742"/>
    <mergeCell ref="D747:G747"/>
    <mergeCell ref="D748:G748"/>
    <mergeCell ref="C749:E749"/>
    <mergeCell ref="D735:G735"/>
    <mergeCell ref="C736:E736"/>
    <mergeCell ref="C737:E737"/>
    <mergeCell ref="C738:E738"/>
    <mergeCell ref="C739:E739"/>
    <mergeCell ref="F740:G740"/>
    <mergeCell ref="C726:E726"/>
    <mergeCell ref="F727:G727"/>
    <mergeCell ref="D728:D729"/>
    <mergeCell ref="E728:E729"/>
    <mergeCell ref="F728:G729"/>
    <mergeCell ref="D734:G734"/>
    <mergeCell ref="F766:G766"/>
    <mergeCell ref="D767:D768"/>
    <mergeCell ref="E767:E768"/>
    <mergeCell ref="F767:G768"/>
    <mergeCell ref="D773:G773"/>
    <mergeCell ref="D774:G774"/>
    <mergeCell ref="D760:G760"/>
    <mergeCell ref="D761:G761"/>
    <mergeCell ref="C762:E762"/>
    <mergeCell ref="C763:E763"/>
    <mergeCell ref="C764:E764"/>
    <mergeCell ref="C765:E765"/>
    <mergeCell ref="C750:E750"/>
    <mergeCell ref="C751:E751"/>
    <mergeCell ref="C752:E752"/>
    <mergeCell ref="F753:G753"/>
    <mergeCell ref="D754:D755"/>
    <mergeCell ref="E754:E755"/>
    <mergeCell ref="F754:G755"/>
    <mergeCell ref="F792:G792"/>
    <mergeCell ref="D793:D794"/>
    <mergeCell ref="E793:E794"/>
    <mergeCell ref="F793:G794"/>
    <mergeCell ref="D799:G799"/>
    <mergeCell ref="D800:G800"/>
    <mergeCell ref="D786:G786"/>
    <mergeCell ref="D787:G787"/>
    <mergeCell ref="C788:E788"/>
    <mergeCell ref="C789:E789"/>
    <mergeCell ref="C790:E790"/>
    <mergeCell ref="C791:E791"/>
    <mergeCell ref="C775:E775"/>
    <mergeCell ref="C776:E776"/>
    <mergeCell ref="C777:E777"/>
    <mergeCell ref="C778:E778"/>
    <mergeCell ref="F779:G779"/>
    <mergeCell ref="D780:D781"/>
    <mergeCell ref="E780:E781"/>
    <mergeCell ref="F780:G781"/>
    <mergeCell ref="C817:E817"/>
    <mergeCell ref="F818:G818"/>
    <mergeCell ref="D819:D820"/>
    <mergeCell ref="E819:E820"/>
    <mergeCell ref="F819:G820"/>
    <mergeCell ref="D825:G825"/>
    <mergeCell ref="D812:G812"/>
    <mergeCell ref="D813:G813"/>
    <mergeCell ref="C814:E814"/>
    <mergeCell ref="C815:E815"/>
    <mergeCell ref="C816:E816"/>
    <mergeCell ref="C801:E801"/>
    <mergeCell ref="C802:E802"/>
    <mergeCell ref="C803:E803"/>
    <mergeCell ref="C804:E804"/>
    <mergeCell ref="F805:G805"/>
    <mergeCell ref="D806:D807"/>
    <mergeCell ref="E806:E807"/>
    <mergeCell ref="F806:G807"/>
    <mergeCell ref="C841:E841"/>
    <mergeCell ref="C842:E842"/>
    <mergeCell ref="C843:E843"/>
    <mergeCell ref="F844:G844"/>
    <mergeCell ref="D845:D846"/>
    <mergeCell ref="E845:E846"/>
    <mergeCell ref="F845:G846"/>
    <mergeCell ref="D832:D833"/>
    <mergeCell ref="E832:E833"/>
    <mergeCell ref="F832:G833"/>
    <mergeCell ref="D838:G838"/>
    <mergeCell ref="D839:G839"/>
    <mergeCell ref="C840:E840"/>
    <mergeCell ref="D826:G826"/>
    <mergeCell ref="C827:E827"/>
    <mergeCell ref="C828:E828"/>
    <mergeCell ref="C829:E829"/>
    <mergeCell ref="C830:E830"/>
    <mergeCell ref="F831:G831"/>
    <mergeCell ref="C866:E866"/>
    <mergeCell ref="C867:E867"/>
    <mergeCell ref="C868:E868"/>
    <mergeCell ref="C869:E869"/>
    <mergeCell ref="F870:G870"/>
    <mergeCell ref="D871:D872"/>
    <mergeCell ref="E871:E872"/>
    <mergeCell ref="F871:G872"/>
    <mergeCell ref="F857:G857"/>
    <mergeCell ref="D858:D859"/>
    <mergeCell ref="E858:E859"/>
    <mergeCell ref="F858:G859"/>
    <mergeCell ref="D864:G864"/>
    <mergeCell ref="D865:G865"/>
    <mergeCell ref="D851:G851"/>
    <mergeCell ref="D852:G852"/>
    <mergeCell ref="C853:E853"/>
    <mergeCell ref="C854:E854"/>
    <mergeCell ref="C855:E855"/>
    <mergeCell ref="C856:E856"/>
    <mergeCell ref="C892:E892"/>
    <mergeCell ref="C893:E893"/>
    <mergeCell ref="C894:E894"/>
    <mergeCell ref="C895:E895"/>
    <mergeCell ref="F896:G896"/>
    <mergeCell ref="D897:D898"/>
    <mergeCell ref="E897:E898"/>
    <mergeCell ref="F897:G898"/>
    <mergeCell ref="F883:G883"/>
    <mergeCell ref="D884:D885"/>
    <mergeCell ref="E884:E885"/>
    <mergeCell ref="F884:G885"/>
    <mergeCell ref="D890:G890"/>
    <mergeCell ref="D891:G891"/>
    <mergeCell ref="D877:G877"/>
    <mergeCell ref="D878:G878"/>
    <mergeCell ref="C879:E879"/>
    <mergeCell ref="C880:E880"/>
    <mergeCell ref="C881:E881"/>
    <mergeCell ref="C882:E882"/>
    <mergeCell ref="C918:E918"/>
    <mergeCell ref="C919:E919"/>
    <mergeCell ref="C920:E920"/>
    <mergeCell ref="C921:E921"/>
    <mergeCell ref="F922:G922"/>
    <mergeCell ref="D923:D924"/>
    <mergeCell ref="E923:E924"/>
    <mergeCell ref="F923:G924"/>
    <mergeCell ref="F909:G909"/>
    <mergeCell ref="D910:D911"/>
    <mergeCell ref="E910:E911"/>
    <mergeCell ref="F910:G911"/>
    <mergeCell ref="D916:G916"/>
    <mergeCell ref="D917:G917"/>
    <mergeCell ref="D903:G903"/>
    <mergeCell ref="D904:G904"/>
    <mergeCell ref="C905:E905"/>
    <mergeCell ref="C906:E906"/>
    <mergeCell ref="C907:E907"/>
    <mergeCell ref="C908:E908"/>
    <mergeCell ref="C944:E944"/>
    <mergeCell ref="C945:E945"/>
    <mergeCell ref="C946:E946"/>
    <mergeCell ref="C947:E947"/>
    <mergeCell ref="F948:G948"/>
    <mergeCell ref="D949:D950"/>
    <mergeCell ref="E949:E950"/>
    <mergeCell ref="F949:G950"/>
    <mergeCell ref="F935:G935"/>
    <mergeCell ref="D936:D937"/>
    <mergeCell ref="E936:E937"/>
    <mergeCell ref="F936:G937"/>
    <mergeCell ref="D942:G942"/>
    <mergeCell ref="D943:G943"/>
    <mergeCell ref="D929:G929"/>
    <mergeCell ref="D930:G930"/>
    <mergeCell ref="C931:E931"/>
    <mergeCell ref="C932:E932"/>
    <mergeCell ref="C933:E933"/>
    <mergeCell ref="C934:E934"/>
    <mergeCell ref="D969:G969"/>
    <mergeCell ref="C970:E970"/>
    <mergeCell ref="C971:E971"/>
    <mergeCell ref="C972:E972"/>
    <mergeCell ref="C973:E973"/>
    <mergeCell ref="F974:G974"/>
    <mergeCell ref="F961:G961"/>
    <mergeCell ref="D962:D963"/>
    <mergeCell ref="E962:E963"/>
    <mergeCell ref="F962:G963"/>
    <mergeCell ref="D968:G968"/>
    <mergeCell ref="D955:G955"/>
    <mergeCell ref="D956:G956"/>
    <mergeCell ref="C957:E957"/>
    <mergeCell ref="C958:E958"/>
    <mergeCell ref="C959:E959"/>
    <mergeCell ref="C960:E960"/>
    <mergeCell ref="D994:G994"/>
    <mergeCell ref="D995:G995"/>
    <mergeCell ref="C996:E996"/>
    <mergeCell ref="C997:E997"/>
    <mergeCell ref="C998:E998"/>
    <mergeCell ref="C999:E999"/>
    <mergeCell ref="C984:E984"/>
    <mergeCell ref="C985:E985"/>
    <mergeCell ref="C986:E986"/>
    <mergeCell ref="F987:G987"/>
    <mergeCell ref="D988:D989"/>
    <mergeCell ref="E988:E989"/>
    <mergeCell ref="F988:G989"/>
    <mergeCell ref="D975:D976"/>
    <mergeCell ref="E975:E976"/>
    <mergeCell ref="F975:G976"/>
    <mergeCell ref="D981:G981"/>
    <mergeCell ref="D982:G982"/>
    <mergeCell ref="C983:E983"/>
    <mergeCell ref="D1020:G1020"/>
    <mergeCell ref="D1021:G1021"/>
    <mergeCell ref="C1022:E1022"/>
    <mergeCell ref="C1023:E1023"/>
    <mergeCell ref="C1024:E1024"/>
    <mergeCell ref="C1025:E1025"/>
    <mergeCell ref="C1009:E1009"/>
    <mergeCell ref="C1010:E1010"/>
    <mergeCell ref="C1011:E1011"/>
    <mergeCell ref="C1012:E1012"/>
    <mergeCell ref="F1013:G1013"/>
    <mergeCell ref="D1014:D1015"/>
    <mergeCell ref="E1014:E1015"/>
    <mergeCell ref="F1014:G1015"/>
    <mergeCell ref="F1000:G1000"/>
    <mergeCell ref="D1001:D1002"/>
    <mergeCell ref="E1001:E1002"/>
    <mergeCell ref="F1001:G1002"/>
    <mergeCell ref="D1007:G1007"/>
    <mergeCell ref="D1008:G1008"/>
    <mergeCell ref="D1046:G1046"/>
    <mergeCell ref="D1047:G1047"/>
    <mergeCell ref="C1048:E1048"/>
    <mergeCell ref="C1049:E1049"/>
    <mergeCell ref="C1050:E1050"/>
    <mergeCell ref="C1051:E1051"/>
    <mergeCell ref="C1035:E1035"/>
    <mergeCell ref="C1036:E1036"/>
    <mergeCell ref="C1037:E1037"/>
    <mergeCell ref="C1038:E1038"/>
    <mergeCell ref="F1039:G1039"/>
    <mergeCell ref="D1040:D1041"/>
    <mergeCell ref="E1040:E1041"/>
    <mergeCell ref="F1040:G1041"/>
    <mergeCell ref="F1026:G1026"/>
    <mergeCell ref="D1027:D1028"/>
    <mergeCell ref="E1027:E1028"/>
    <mergeCell ref="F1027:G1028"/>
    <mergeCell ref="D1033:G1033"/>
    <mergeCell ref="D1034:G1034"/>
    <mergeCell ref="D1066:D1067"/>
    <mergeCell ref="E1066:E1067"/>
    <mergeCell ref="F1066:G1067"/>
    <mergeCell ref="D1072:G1072"/>
    <mergeCell ref="D1073:G1073"/>
    <mergeCell ref="C1074:E1074"/>
    <mergeCell ref="D1060:G1060"/>
    <mergeCell ref="C1061:E1061"/>
    <mergeCell ref="C1062:E1062"/>
    <mergeCell ref="C1063:E1063"/>
    <mergeCell ref="C1064:E1064"/>
    <mergeCell ref="F1065:G1065"/>
    <mergeCell ref="F1052:G1052"/>
    <mergeCell ref="D1053:D1054"/>
    <mergeCell ref="E1053:E1054"/>
    <mergeCell ref="F1053:G1054"/>
    <mergeCell ref="D1059:G1059"/>
    <mergeCell ref="F1091:G1091"/>
    <mergeCell ref="D1092:D1093"/>
    <mergeCell ref="E1092:E1093"/>
    <mergeCell ref="F1092:G1093"/>
    <mergeCell ref="D1098:G1098"/>
    <mergeCell ref="D1099:G1099"/>
    <mergeCell ref="D1085:G1085"/>
    <mergeCell ref="D1086:G1086"/>
    <mergeCell ref="C1087:E1087"/>
    <mergeCell ref="C1088:E1088"/>
    <mergeCell ref="C1089:E1089"/>
    <mergeCell ref="C1090:E1090"/>
    <mergeCell ref="C1075:E1075"/>
    <mergeCell ref="C1076:E1076"/>
    <mergeCell ref="C1077:E1077"/>
    <mergeCell ref="F1078:G1078"/>
    <mergeCell ref="D1079:D1080"/>
    <mergeCell ref="E1079:E1080"/>
    <mergeCell ref="F1079:G1080"/>
    <mergeCell ref="F1117:G1117"/>
    <mergeCell ref="D1118:D1119"/>
    <mergeCell ref="E1118:E1119"/>
    <mergeCell ref="F1118:G1119"/>
    <mergeCell ref="D1124:G1124"/>
    <mergeCell ref="D1125:G1125"/>
    <mergeCell ref="D1111:G1111"/>
    <mergeCell ref="D1112:G1112"/>
    <mergeCell ref="C1113:E1113"/>
    <mergeCell ref="C1114:E1114"/>
    <mergeCell ref="C1115:E1115"/>
    <mergeCell ref="C1116:E1116"/>
    <mergeCell ref="C1100:E1100"/>
    <mergeCell ref="C1101:E1101"/>
    <mergeCell ref="C1102:E1102"/>
    <mergeCell ref="C1103:E1103"/>
    <mergeCell ref="F1104:G1104"/>
    <mergeCell ref="D1105:D1106"/>
    <mergeCell ref="E1105:E1106"/>
    <mergeCell ref="F1105:G1106"/>
    <mergeCell ref="F1143:G1143"/>
    <mergeCell ref="D1144:D1145"/>
    <mergeCell ref="E1144:E1145"/>
    <mergeCell ref="F1144:G1145"/>
    <mergeCell ref="D1150:G1150"/>
    <mergeCell ref="D1151:G1151"/>
    <mergeCell ref="D1137:G1137"/>
    <mergeCell ref="D1138:G1138"/>
    <mergeCell ref="C1139:E1139"/>
    <mergeCell ref="C1140:E1140"/>
    <mergeCell ref="C1141:E1141"/>
    <mergeCell ref="C1142:E1142"/>
    <mergeCell ref="C1126:E1126"/>
    <mergeCell ref="C1127:E1127"/>
    <mergeCell ref="C1128:E1128"/>
    <mergeCell ref="C1129:E1129"/>
    <mergeCell ref="F1130:G1130"/>
    <mergeCell ref="D1131:D1132"/>
    <mergeCell ref="E1131:E1132"/>
    <mergeCell ref="F1131:G1132"/>
    <mergeCell ref="F1169:G1169"/>
    <mergeCell ref="D1170:D1171"/>
    <mergeCell ref="E1170:E1171"/>
    <mergeCell ref="F1170:G1171"/>
    <mergeCell ref="D1176:G1176"/>
    <mergeCell ref="D1177:G1177"/>
    <mergeCell ref="D1163:G1163"/>
    <mergeCell ref="D1164:G1164"/>
    <mergeCell ref="C1165:E1165"/>
    <mergeCell ref="C1166:E1166"/>
    <mergeCell ref="C1167:E1167"/>
    <mergeCell ref="C1168:E1168"/>
    <mergeCell ref="C1152:E1152"/>
    <mergeCell ref="C1153:E1153"/>
    <mergeCell ref="C1154:E1154"/>
    <mergeCell ref="C1155:E1155"/>
    <mergeCell ref="F1156:G1156"/>
    <mergeCell ref="D1157:D1158"/>
    <mergeCell ref="E1157:E1158"/>
    <mergeCell ref="F1157:G1158"/>
    <mergeCell ref="F1195:G1195"/>
    <mergeCell ref="D1196:D1197"/>
    <mergeCell ref="E1196:E1197"/>
    <mergeCell ref="F1196:G1197"/>
    <mergeCell ref="D1202:G1202"/>
    <mergeCell ref="D1189:G1189"/>
    <mergeCell ref="D1190:G1190"/>
    <mergeCell ref="C1191:E1191"/>
    <mergeCell ref="C1192:E1192"/>
    <mergeCell ref="C1193:E1193"/>
    <mergeCell ref="C1194:E1194"/>
    <mergeCell ref="C1178:E1178"/>
    <mergeCell ref="C1179:E1179"/>
    <mergeCell ref="C1180:E1180"/>
    <mergeCell ref="C1181:E1181"/>
    <mergeCell ref="F1182:G1182"/>
    <mergeCell ref="D1183:D1184"/>
    <mergeCell ref="E1183:E1184"/>
    <mergeCell ref="F1183:G1184"/>
    <mergeCell ref="C1218:E1218"/>
    <mergeCell ref="C1219:E1219"/>
    <mergeCell ref="C1220:E1220"/>
    <mergeCell ref="F1221:G1221"/>
    <mergeCell ref="D1222:D1223"/>
    <mergeCell ref="E1222:E1223"/>
    <mergeCell ref="F1222:G1223"/>
    <mergeCell ref="D1209:D1210"/>
    <mergeCell ref="E1209:E1210"/>
    <mergeCell ref="F1209:G1210"/>
    <mergeCell ref="D1215:G1215"/>
    <mergeCell ref="D1216:G1216"/>
    <mergeCell ref="C1217:E1217"/>
    <mergeCell ref="D1203:G1203"/>
    <mergeCell ref="C1204:E1204"/>
    <mergeCell ref="C1205:E1205"/>
    <mergeCell ref="C1206:E1206"/>
    <mergeCell ref="C1207:E1207"/>
    <mergeCell ref="F1208:G1208"/>
    <mergeCell ref="C1243:E1243"/>
    <mergeCell ref="C1244:E1244"/>
    <mergeCell ref="C1245:E1245"/>
    <mergeCell ref="C1246:E1246"/>
    <mergeCell ref="F1247:G1247"/>
    <mergeCell ref="D1248:D1249"/>
    <mergeCell ref="E1248:E1249"/>
    <mergeCell ref="F1248:G1249"/>
    <mergeCell ref="F1234:G1234"/>
    <mergeCell ref="D1235:D1236"/>
    <mergeCell ref="E1235:E1236"/>
    <mergeCell ref="F1235:G1236"/>
    <mergeCell ref="D1241:G1241"/>
    <mergeCell ref="D1242:G1242"/>
    <mergeCell ref="D1228:G1228"/>
    <mergeCell ref="D1229:G1229"/>
    <mergeCell ref="C1230:E1230"/>
    <mergeCell ref="C1231:E1231"/>
    <mergeCell ref="C1232:E1232"/>
    <mergeCell ref="C1233:E1233"/>
    <mergeCell ref="C1269:E1269"/>
    <mergeCell ref="C1270:E1270"/>
    <mergeCell ref="C1271:E1271"/>
    <mergeCell ref="C1272:E1272"/>
    <mergeCell ref="F1273:G1273"/>
    <mergeCell ref="D1274:D1275"/>
    <mergeCell ref="E1274:E1275"/>
    <mergeCell ref="F1274:G1275"/>
    <mergeCell ref="F1260:G1260"/>
    <mergeCell ref="D1261:D1262"/>
    <mergeCell ref="E1261:E1262"/>
    <mergeCell ref="F1261:G1262"/>
    <mergeCell ref="D1267:G1267"/>
    <mergeCell ref="D1268:G1268"/>
    <mergeCell ref="D1254:G1254"/>
    <mergeCell ref="D1255:G1255"/>
    <mergeCell ref="C1256:E1256"/>
    <mergeCell ref="C1257:E1257"/>
    <mergeCell ref="C1258:E1258"/>
    <mergeCell ref="C1259:E1259"/>
    <mergeCell ref="C1295:E1295"/>
    <mergeCell ref="C1296:E1296"/>
    <mergeCell ref="C1297:E1297"/>
    <mergeCell ref="C1298:E1298"/>
    <mergeCell ref="F1299:G1299"/>
    <mergeCell ref="D1300:D1301"/>
    <mergeCell ref="E1300:E1301"/>
    <mergeCell ref="F1300:G1301"/>
    <mergeCell ref="F1286:G1286"/>
    <mergeCell ref="D1287:D1288"/>
    <mergeCell ref="E1287:E1288"/>
    <mergeCell ref="F1287:G1288"/>
    <mergeCell ref="D1293:G1293"/>
    <mergeCell ref="D1294:G1294"/>
    <mergeCell ref="D1280:G1280"/>
    <mergeCell ref="D1281:G1281"/>
    <mergeCell ref="C1282:E1282"/>
    <mergeCell ref="C1283:E1283"/>
    <mergeCell ref="C1284:E1284"/>
    <mergeCell ref="C1285:E1285"/>
    <mergeCell ref="C1321:E1321"/>
    <mergeCell ref="C1322:E1322"/>
    <mergeCell ref="C1323:E1323"/>
    <mergeCell ref="C1324:E1324"/>
    <mergeCell ref="F1325:G1325"/>
    <mergeCell ref="D1326:D1327"/>
    <mergeCell ref="E1326:E1327"/>
    <mergeCell ref="F1326:G1327"/>
    <mergeCell ref="F1312:G1312"/>
    <mergeCell ref="D1313:D1314"/>
    <mergeCell ref="E1313:E1314"/>
    <mergeCell ref="F1313:G1314"/>
    <mergeCell ref="D1319:G1319"/>
    <mergeCell ref="D1320:G1320"/>
    <mergeCell ref="D1306:G1306"/>
    <mergeCell ref="D1307:G1307"/>
    <mergeCell ref="C1308:E1308"/>
    <mergeCell ref="C1309:E1309"/>
    <mergeCell ref="C1310:E1310"/>
    <mergeCell ref="C1311:E1311"/>
    <mergeCell ref="D1346:G1346"/>
    <mergeCell ref="C1347:E1347"/>
    <mergeCell ref="C1348:E1348"/>
    <mergeCell ref="C1349:E1349"/>
    <mergeCell ref="C1350:E1350"/>
    <mergeCell ref="F1351:G1351"/>
    <mergeCell ref="F1338:G1338"/>
    <mergeCell ref="D1339:D1340"/>
    <mergeCell ref="E1339:E1340"/>
    <mergeCell ref="F1339:G1340"/>
    <mergeCell ref="D1345:G1345"/>
    <mergeCell ref="D1332:G1332"/>
    <mergeCell ref="D1333:G1333"/>
    <mergeCell ref="C1334:E1334"/>
    <mergeCell ref="C1335:E1335"/>
    <mergeCell ref="C1336:E1336"/>
    <mergeCell ref="C1337:E1337"/>
    <mergeCell ref="D1371:G1371"/>
    <mergeCell ref="D1372:G1372"/>
    <mergeCell ref="C1373:E1373"/>
    <mergeCell ref="C1374:E1374"/>
    <mergeCell ref="C1375:E1375"/>
    <mergeCell ref="C1376:E1376"/>
    <mergeCell ref="C1361:E1361"/>
    <mergeCell ref="C1362:E1362"/>
    <mergeCell ref="C1363:E1363"/>
    <mergeCell ref="F1364:G1364"/>
    <mergeCell ref="D1365:D1366"/>
    <mergeCell ref="E1365:E1366"/>
    <mergeCell ref="F1365:G1366"/>
    <mergeCell ref="D1352:D1353"/>
    <mergeCell ref="E1352:E1353"/>
    <mergeCell ref="F1352:G1353"/>
    <mergeCell ref="D1358:G1358"/>
    <mergeCell ref="D1359:G1359"/>
    <mergeCell ref="C1360:E1360"/>
    <mergeCell ref="D1397:G1397"/>
    <mergeCell ref="D1398:G1398"/>
    <mergeCell ref="C1399:E1399"/>
    <mergeCell ref="C1400:E1400"/>
    <mergeCell ref="C1401:E1401"/>
    <mergeCell ref="C1386:E1386"/>
    <mergeCell ref="C1387:E1387"/>
    <mergeCell ref="C1388:E1388"/>
    <mergeCell ref="C1389:E1389"/>
    <mergeCell ref="F1390:G1390"/>
    <mergeCell ref="D1391:D1392"/>
    <mergeCell ref="E1391:E1392"/>
    <mergeCell ref="F1391:G1392"/>
    <mergeCell ref="F1377:G1377"/>
    <mergeCell ref="D1378:D1379"/>
    <mergeCell ref="E1378:E1379"/>
    <mergeCell ref="F1378:G1379"/>
    <mergeCell ref="D1384:G1384"/>
    <mergeCell ref="D1385:G1385"/>
    <mergeCell ref="D1417:D1418"/>
    <mergeCell ref="E1417:E1418"/>
    <mergeCell ref="F1417:G1418"/>
    <mergeCell ref="D1423:G1423"/>
    <mergeCell ref="D1424:G1424"/>
    <mergeCell ref="C1425:E1425"/>
    <mergeCell ref="D1411:G1411"/>
    <mergeCell ref="C1412:E1412"/>
    <mergeCell ref="C1413:E1413"/>
    <mergeCell ref="C1414:E1414"/>
    <mergeCell ref="C1415:E1415"/>
    <mergeCell ref="F1416:G1416"/>
    <mergeCell ref="C1402:E1402"/>
    <mergeCell ref="F1403:G1403"/>
    <mergeCell ref="D1404:D1405"/>
    <mergeCell ref="E1404:E1405"/>
    <mergeCell ref="F1404:G1405"/>
    <mergeCell ref="D1410:G1410"/>
    <mergeCell ref="C1441:E1441"/>
    <mergeCell ref="F1442:G1442"/>
    <mergeCell ref="D1443:D1444"/>
    <mergeCell ref="E1443:E1444"/>
    <mergeCell ref="F1443:G1444"/>
    <mergeCell ref="D1449:G1449"/>
    <mergeCell ref="D1436:G1436"/>
    <mergeCell ref="D1437:G1437"/>
    <mergeCell ref="C1438:E1438"/>
    <mergeCell ref="C1439:E1439"/>
    <mergeCell ref="C1440:E1440"/>
    <mergeCell ref="C1426:E1426"/>
    <mergeCell ref="C1427:E1427"/>
    <mergeCell ref="C1428:E1428"/>
    <mergeCell ref="F1429:G1429"/>
    <mergeCell ref="D1430:D1431"/>
    <mergeCell ref="E1430:E1431"/>
    <mergeCell ref="F1430:G1431"/>
    <mergeCell ref="C1465:E1465"/>
    <mergeCell ref="C1466:E1466"/>
    <mergeCell ref="C1467:E1467"/>
    <mergeCell ref="F1468:G1468"/>
    <mergeCell ref="D1469:D1470"/>
    <mergeCell ref="E1469:E1470"/>
    <mergeCell ref="F1469:G1470"/>
    <mergeCell ref="D1456:D1457"/>
    <mergeCell ref="E1456:E1457"/>
    <mergeCell ref="F1456:G1457"/>
    <mergeCell ref="D1462:G1462"/>
    <mergeCell ref="D1463:G1463"/>
    <mergeCell ref="C1464:E1464"/>
    <mergeCell ref="D1450:G1450"/>
    <mergeCell ref="C1451:E1451"/>
    <mergeCell ref="C1452:E1452"/>
    <mergeCell ref="C1453:E1453"/>
    <mergeCell ref="C1454:E1454"/>
    <mergeCell ref="F1455:G1455"/>
    <mergeCell ref="C1490:E1490"/>
    <mergeCell ref="C1491:E1491"/>
    <mergeCell ref="C1492:E1492"/>
    <mergeCell ref="C1493:E1493"/>
    <mergeCell ref="F1494:G1494"/>
    <mergeCell ref="D1495:D1496"/>
    <mergeCell ref="E1495:E1496"/>
    <mergeCell ref="F1495:G1496"/>
    <mergeCell ref="F1481:G1481"/>
    <mergeCell ref="D1482:D1483"/>
    <mergeCell ref="E1482:E1483"/>
    <mergeCell ref="F1482:G1483"/>
    <mergeCell ref="D1488:G1488"/>
    <mergeCell ref="D1489:G1489"/>
    <mergeCell ref="D1475:G1475"/>
    <mergeCell ref="D1476:G1476"/>
    <mergeCell ref="C1477:E1477"/>
    <mergeCell ref="C1478:E1478"/>
    <mergeCell ref="C1479:E1479"/>
    <mergeCell ref="C1480:E1480"/>
    <mergeCell ref="C1516:E1516"/>
    <mergeCell ref="C1517:E1517"/>
    <mergeCell ref="C1518:E1518"/>
    <mergeCell ref="C1519:E1519"/>
    <mergeCell ref="F1520:G1520"/>
    <mergeCell ref="D1521:D1522"/>
    <mergeCell ref="E1521:E1522"/>
    <mergeCell ref="F1521:G1522"/>
    <mergeCell ref="F1507:G1507"/>
    <mergeCell ref="D1508:D1509"/>
    <mergeCell ref="E1508:E1509"/>
    <mergeCell ref="F1508:G1509"/>
    <mergeCell ref="D1514:G1514"/>
    <mergeCell ref="D1515:G1515"/>
    <mergeCell ref="D1501:G1501"/>
    <mergeCell ref="D1502:G1502"/>
    <mergeCell ref="C1503:E1503"/>
    <mergeCell ref="C1504:E1504"/>
    <mergeCell ref="C1505:E1505"/>
    <mergeCell ref="C1506:E1506"/>
    <mergeCell ref="D1541:G1541"/>
    <mergeCell ref="C1542:E1542"/>
    <mergeCell ref="C1543:E1543"/>
    <mergeCell ref="C1544:E1544"/>
    <mergeCell ref="C1545:E1545"/>
    <mergeCell ref="F1546:G1546"/>
    <mergeCell ref="F1533:G1533"/>
    <mergeCell ref="D1534:D1535"/>
    <mergeCell ref="E1534:E1535"/>
    <mergeCell ref="F1534:G1535"/>
    <mergeCell ref="D1540:G1540"/>
    <mergeCell ref="D1527:G1527"/>
    <mergeCell ref="D1528:G1528"/>
    <mergeCell ref="C1529:E1529"/>
    <mergeCell ref="C1530:E1530"/>
    <mergeCell ref="C1531:E1531"/>
    <mergeCell ref="C1532:E1532"/>
    <mergeCell ref="D1566:G1566"/>
    <mergeCell ref="D1567:G1567"/>
    <mergeCell ref="C1568:E1568"/>
    <mergeCell ref="C1569:E1569"/>
    <mergeCell ref="C1570:E1570"/>
    <mergeCell ref="C1556:E1556"/>
    <mergeCell ref="C1557:E1557"/>
    <mergeCell ref="C1558:E1558"/>
    <mergeCell ref="F1559:G1559"/>
    <mergeCell ref="D1560:D1561"/>
    <mergeCell ref="E1560:E1561"/>
    <mergeCell ref="F1560:G1561"/>
    <mergeCell ref="D1547:D1548"/>
    <mergeCell ref="E1547:E1548"/>
    <mergeCell ref="F1547:G1548"/>
    <mergeCell ref="D1553:G1553"/>
    <mergeCell ref="D1554:G1554"/>
    <mergeCell ref="C1555:E1555"/>
    <mergeCell ref="D1586:D1587"/>
    <mergeCell ref="E1586:E1587"/>
    <mergeCell ref="F1586:G1587"/>
    <mergeCell ref="D1592:G1592"/>
    <mergeCell ref="D1593:G1593"/>
    <mergeCell ref="C1594:E1594"/>
    <mergeCell ref="D1580:G1580"/>
    <mergeCell ref="C1581:E1581"/>
    <mergeCell ref="C1582:E1582"/>
    <mergeCell ref="C1583:E1583"/>
    <mergeCell ref="C1584:E1584"/>
    <mergeCell ref="F1585:G1585"/>
    <mergeCell ref="C1571:E1571"/>
    <mergeCell ref="F1572:G1572"/>
    <mergeCell ref="D1573:D1574"/>
    <mergeCell ref="E1573:E1574"/>
    <mergeCell ref="F1573:G1574"/>
    <mergeCell ref="D1579:G1579"/>
    <mergeCell ref="F1611:G1611"/>
    <mergeCell ref="D1612:D1613"/>
    <mergeCell ref="E1612:E1613"/>
    <mergeCell ref="F1612:G1613"/>
    <mergeCell ref="D1618:G1618"/>
    <mergeCell ref="D1619:G1619"/>
    <mergeCell ref="D1605:G1605"/>
    <mergeCell ref="D1606:G1606"/>
    <mergeCell ref="C1607:E1607"/>
    <mergeCell ref="C1608:E1608"/>
    <mergeCell ref="C1609:E1609"/>
    <mergeCell ref="C1610:E1610"/>
    <mergeCell ref="C1595:E1595"/>
    <mergeCell ref="C1596:E1596"/>
    <mergeCell ref="C1597:E1597"/>
    <mergeCell ref="F1598:G1598"/>
    <mergeCell ref="D1599:D1600"/>
    <mergeCell ref="E1599:E1600"/>
    <mergeCell ref="F1599:G1600"/>
    <mergeCell ref="F1637:G1637"/>
    <mergeCell ref="D1638:D1639"/>
    <mergeCell ref="E1638:E1639"/>
    <mergeCell ref="F1638:G1639"/>
    <mergeCell ref="D1644:G1644"/>
    <mergeCell ref="D1645:G1645"/>
    <mergeCell ref="D1631:G1631"/>
    <mergeCell ref="D1632:G1632"/>
    <mergeCell ref="C1633:E1633"/>
    <mergeCell ref="C1634:E1634"/>
    <mergeCell ref="C1635:E1635"/>
    <mergeCell ref="C1636:E1636"/>
    <mergeCell ref="C1620:E1620"/>
    <mergeCell ref="C1621:E1621"/>
    <mergeCell ref="C1622:E1622"/>
    <mergeCell ref="C1623:E1623"/>
    <mergeCell ref="F1624:G1624"/>
    <mergeCell ref="D1625:D1626"/>
    <mergeCell ref="E1625:E1626"/>
    <mergeCell ref="F1625:G1626"/>
    <mergeCell ref="F1663:G1663"/>
    <mergeCell ref="D1664:D1665"/>
    <mergeCell ref="E1664:E1665"/>
    <mergeCell ref="F1664:G1665"/>
    <mergeCell ref="D1670:G1670"/>
    <mergeCell ref="D1657:G1657"/>
    <mergeCell ref="D1658:G1658"/>
    <mergeCell ref="C1659:E1659"/>
    <mergeCell ref="C1660:E1660"/>
    <mergeCell ref="C1661:E1661"/>
    <mergeCell ref="C1662:E1662"/>
    <mergeCell ref="C1646:E1646"/>
    <mergeCell ref="C1647:E1647"/>
    <mergeCell ref="C1648:E1648"/>
    <mergeCell ref="C1649:E1649"/>
    <mergeCell ref="F1650:G1650"/>
    <mergeCell ref="D1651:D1652"/>
    <mergeCell ref="E1651:E1652"/>
    <mergeCell ref="F1651:G1652"/>
    <mergeCell ref="C1686:E1686"/>
    <mergeCell ref="C1687:E1687"/>
    <mergeCell ref="C1688:E1688"/>
    <mergeCell ref="F1689:G1689"/>
    <mergeCell ref="D1690:D1691"/>
    <mergeCell ref="E1690:E1691"/>
    <mergeCell ref="F1690:G1691"/>
    <mergeCell ref="D1677:D1678"/>
    <mergeCell ref="E1677:E1678"/>
    <mergeCell ref="F1677:G1678"/>
    <mergeCell ref="D1683:G1683"/>
    <mergeCell ref="D1684:G1684"/>
    <mergeCell ref="C1685:E1685"/>
    <mergeCell ref="D1671:G1671"/>
    <mergeCell ref="C1672:E1672"/>
    <mergeCell ref="C1673:E1673"/>
    <mergeCell ref="C1674:E1674"/>
    <mergeCell ref="C1675:E1675"/>
    <mergeCell ref="F1676:G1676"/>
    <mergeCell ref="C1711:E1711"/>
    <mergeCell ref="C1712:E1712"/>
    <mergeCell ref="C1713:E1713"/>
    <mergeCell ref="C1714:E1714"/>
    <mergeCell ref="F1715:G1715"/>
    <mergeCell ref="D1716:D1717"/>
    <mergeCell ref="E1716:E1717"/>
    <mergeCell ref="F1716:G1717"/>
    <mergeCell ref="F1702:G1702"/>
    <mergeCell ref="D1703:D1704"/>
    <mergeCell ref="E1703:E1704"/>
    <mergeCell ref="F1703:G1704"/>
    <mergeCell ref="D1709:G1709"/>
    <mergeCell ref="D1710:G1710"/>
    <mergeCell ref="D1696:G1696"/>
    <mergeCell ref="D1697:G1697"/>
    <mergeCell ref="C1698:E1698"/>
    <mergeCell ref="C1699:E1699"/>
    <mergeCell ref="C1700:E1700"/>
    <mergeCell ref="C1701:E1701"/>
    <mergeCell ref="D1736:G1736"/>
    <mergeCell ref="C1737:E1737"/>
    <mergeCell ref="C1738:E1738"/>
    <mergeCell ref="C1739:E1739"/>
    <mergeCell ref="C1740:E1740"/>
    <mergeCell ref="F1741:G1741"/>
    <mergeCell ref="C1727:E1727"/>
    <mergeCell ref="F1728:G1728"/>
    <mergeCell ref="D1729:D1730"/>
    <mergeCell ref="E1729:E1730"/>
    <mergeCell ref="F1729:G1730"/>
    <mergeCell ref="D1735:G1735"/>
    <mergeCell ref="D1722:G1722"/>
    <mergeCell ref="D1723:G1723"/>
    <mergeCell ref="C1724:E1724"/>
    <mergeCell ref="C1725:E1725"/>
    <mergeCell ref="C1726:E1726"/>
    <mergeCell ref="D1761:G1761"/>
    <mergeCell ref="D1762:G1762"/>
    <mergeCell ref="C1763:E1763"/>
    <mergeCell ref="C1764:E1764"/>
    <mergeCell ref="C1765:E1765"/>
    <mergeCell ref="C1766:E1766"/>
    <mergeCell ref="C1751:E1751"/>
    <mergeCell ref="C1752:E1752"/>
    <mergeCell ref="C1753:E1753"/>
    <mergeCell ref="F1754:G1754"/>
    <mergeCell ref="D1755:D1756"/>
    <mergeCell ref="E1755:E1756"/>
    <mergeCell ref="F1755:G1756"/>
    <mergeCell ref="D1742:D1743"/>
    <mergeCell ref="E1742:E1743"/>
    <mergeCell ref="F1742:G1743"/>
    <mergeCell ref="D1748:G1748"/>
    <mergeCell ref="D1749:G1749"/>
    <mergeCell ref="C1750:E1750"/>
    <mergeCell ref="D1787:G1787"/>
    <mergeCell ref="D1788:G1788"/>
    <mergeCell ref="C1789:E1789"/>
    <mergeCell ref="C1790:E1790"/>
    <mergeCell ref="C1791:E1791"/>
    <mergeCell ref="C1792:E1792"/>
    <mergeCell ref="C1776:E1776"/>
    <mergeCell ref="C1777:E1777"/>
    <mergeCell ref="C1778:E1778"/>
    <mergeCell ref="C1779:E1779"/>
    <mergeCell ref="F1780:G1780"/>
    <mergeCell ref="D1781:D1782"/>
    <mergeCell ref="E1781:E1782"/>
    <mergeCell ref="F1781:G1782"/>
    <mergeCell ref="F1767:G1767"/>
    <mergeCell ref="D1768:D1769"/>
    <mergeCell ref="E1768:E1769"/>
    <mergeCell ref="F1768:G1769"/>
    <mergeCell ref="D1774:G1774"/>
    <mergeCell ref="D1775:G1775"/>
    <mergeCell ref="D1813:G1813"/>
    <mergeCell ref="D1814:G1814"/>
    <mergeCell ref="C1815:E1815"/>
    <mergeCell ref="C1816:E1816"/>
    <mergeCell ref="C1817:E1817"/>
    <mergeCell ref="C1818:E1818"/>
    <mergeCell ref="C1802:E1802"/>
    <mergeCell ref="C1803:E1803"/>
    <mergeCell ref="C1804:E1804"/>
    <mergeCell ref="C1805:E1805"/>
    <mergeCell ref="F1806:G1806"/>
    <mergeCell ref="D1807:D1808"/>
    <mergeCell ref="E1807:E1808"/>
    <mergeCell ref="F1807:G1808"/>
    <mergeCell ref="F1793:G1793"/>
    <mergeCell ref="D1794:D1795"/>
    <mergeCell ref="E1794:E1795"/>
    <mergeCell ref="F1794:G1795"/>
    <mergeCell ref="D1800:G1800"/>
    <mergeCell ref="D1801:G1801"/>
    <mergeCell ref="D1839:G1839"/>
    <mergeCell ref="D1840:G1840"/>
    <mergeCell ref="C1841:E1841"/>
    <mergeCell ref="C1842:E1842"/>
    <mergeCell ref="C1843:E1843"/>
    <mergeCell ref="C1844:E1844"/>
    <mergeCell ref="C1828:E1828"/>
    <mergeCell ref="C1829:E1829"/>
    <mergeCell ref="C1830:E1830"/>
    <mergeCell ref="C1831:E1831"/>
    <mergeCell ref="F1832:G1832"/>
    <mergeCell ref="D1833:D1834"/>
    <mergeCell ref="E1833:E1834"/>
    <mergeCell ref="F1833:G1834"/>
    <mergeCell ref="F1819:G1819"/>
    <mergeCell ref="D1820:D1821"/>
    <mergeCell ref="E1820:E1821"/>
    <mergeCell ref="F1820:G1821"/>
    <mergeCell ref="D1826:G1826"/>
    <mergeCell ref="D1827:G1827"/>
    <mergeCell ref="D1865:G1865"/>
    <mergeCell ref="D1866:G1866"/>
    <mergeCell ref="C1867:E1867"/>
    <mergeCell ref="C1868:E1868"/>
    <mergeCell ref="C1869:E1869"/>
    <mergeCell ref="C1870:E1870"/>
    <mergeCell ref="C1854:E1854"/>
    <mergeCell ref="C1855:E1855"/>
    <mergeCell ref="C1856:E1856"/>
    <mergeCell ref="C1857:E1857"/>
    <mergeCell ref="F1858:G1858"/>
    <mergeCell ref="D1859:D1860"/>
    <mergeCell ref="E1859:E1860"/>
    <mergeCell ref="F1859:G1860"/>
    <mergeCell ref="F1845:G1845"/>
    <mergeCell ref="D1846:D1847"/>
    <mergeCell ref="E1846:E1847"/>
    <mergeCell ref="F1846:G1847"/>
    <mergeCell ref="D1852:G1852"/>
    <mergeCell ref="D1853:G1853"/>
    <mergeCell ref="D1891:G1891"/>
    <mergeCell ref="D1892:G1892"/>
    <mergeCell ref="C1893:E1893"/>
    <mergeCell ref="C1894:E1894"/>
    <mergeCell ref="C1895:E1895"/>
    <mergeCell ref="C1880:E1880"/>
    <mergeCell ref="C1881:E1881"/>
    <mergeCell ref="C1882:E1882"/>
    <mergeCell ref="C1883:E1883"/>
    <mergeCell ref="F1884:G1884"/>
    <mergeCell ref="D1885:D1886"/>
    <mergeCell ref="E1885:E1886"/>
    <mergeCell ref="F1885:G1886"/>
    <mergeCell ref="F1871:G1871"/>
    <mergeCell ref="D1872:D1873"/>
    <mergeCell ref="E1872:E1873"/>
    <mergeCell ref="F1872:G1873"/>
    <mergeCell ref="D1878:G1878"/>
    <mergeCell ref="D1879:G1879"/>
    <mergeCell ref="D1911:D1912"/>
    <mergeCell ref="E1911:E1912"/>
    <mergeCell ref="F1911:G1912"/>
    <mergeCell ref="D1917:G1917"/>
    <mergeCell ref="D1918:G1918"/>
    <mergeCell ref="C1919:E1919"/>
    <mergeCell ref="D1905:G1905"/>
    <mergeCell ref="C1906:E1906"/>
    <mergeCell ref="C1907:E1907"/>
    <mergeCell ref="C1908:E1908"/>
    <mergeCell ref="C1909:E1909"/>
    <mergeCell ref="F1910:G1910"/>
    <mergeCell ref="C1896:E1896"/>
    <mergeCell ref="F1897:G1897"/>
    <mergeCell ref="D1898:D1899"/>
    <mergeCell ref="E1898:E1899"/>
    <mergeCell ref="F1898:G1899"/>
    <mergeCell ref="D1904:G1904"/>
    <mergeCell ref="F1936:G1936"/>
    <mergeCell ref="D1937:D1938"/>
    <mergeCell ref="E1937:E1938"/>
    <mergeCell ref="F1937:G1938"/>
    <mergeCell ref="D1943:G1943"/>
    <mergeCell ref="D1944:G1944"/>
    <mergeCell ref="D1930:G1930"/>
    <mergeCell ref="D1931:G1931"/>
    <mergeCell ref="C1932:E1932"/>
    <mergeCell ref="C1933:E1933"/>
    <mergeCell ref="C1934:E1934"/>
    <mergeCell ref="C1935:E1935"/>
    <mergeCell ref="C1920:E1920"/>
    <mergeCell ref="C1921:E1921"/>
    <mergeCell ref="C1922:E1922"/>
    <mergeCell ref="F1923:G1923"/>
    <mergeCell ref="D1924:D1925"/>
    <mergeCell ref="E1924:E1925"/>
    <mergeCell ref="F1924:G1925"/>
    <mergeCell ref="F1962:G1962"/>
    <mergeCell ref="D1963:D1964"/>
    <mergeCell ref="E1963:E1964"/>
    <mergeCell ref="F1963:G1964"/>
    <mergeCell ref="D1969:G1969"/>
    <mergeCell ref="D1970:G1970"/>
    <mergeCell ref="D1956:G1956"/>
    <mergeCell ref="D1957:G1957"/>
    <mergeCell ref="C1958:E1958"/>
    <mergeCell ref="C1959:E1959"/>
    <mergeCell ref="C1960:E1960"/>
    <mergeCell ref="C1961:E1961"/>
    <mergeCell ref="C1945:E1945"/>
    <mergeCell ref="C1946:E1946"/>
    <mergeCell ref="C1947:E1947"/>
    <mergeCell ref="C1948:E1948"/>
    <mergeCell ref="F1949:G1949"/>
    <mergeCell ref="D1950:D1951"/>
    <mergeCell ref="E1950:E1951"/>
    <mergeCell ref="F1950:G1951"/>
    <mergeCell ref="F1988:G1988"/>
    <mergeCell ref="D1989:D1990"/>
    <mergeCell ref="E1989:E1990"/>
    <mergeCell ref="F1989:G1990"/>
    <mergeCell ref="D1995:G1995"/>
    <mergeCell ref="D1996:G1996"/>
    <mergeCell ref="D1982:G1982"/>
    <mergeCell ref="D1983:G1983"/>
    <mergeCell ref="C1984:E1984"/>
    <mergeCell ref="C1985:E1985"/>
    <mergeCell ref="C1986:E1986"/>
    <mergeCell ref="C1987:E1987"/>
    <mergeCell ref="C1971:E1971"/>
    <mergeCell ref="C1972:E1972"/>
    <mergeCell ref="C1973:E1973"/>
    <mergeCell ref="C1974:E1974"/>
    <mergeCell ref="F1975:G1975"/>
    <mergeCell ref="D1976:D1977"/>
    <mergeCell ref="E1976:E1977"/>
    <mergeCell ref="F1976:G1977"/>
    <mergeCell ref="C2013:E2013"/>
    <mergeCell ref="F2014:G2014"/>
    <mergeCell ref="D2015:D2016"/>
    <mergeCell ref="E2015:E2016"/>
    <mergeCell ref="F2015:G2016"/>
    <mergeCell ref="D2021:G2021"/>
    <mergeCell ref="D2008:G2008"/>
    <mergeCell ref="D2009:G2009"/>
    <mergeCell ref="C2010:E2010"/>
    <mergeCell ref="C2011:E2011"/>
    <mergeCell ref="C2012:E2012"/>
    <mergeCell ref="C1997:E1997"/>
    <mergeCell ref="C1998:E1998"/>
    <mergeCell ref="C1999:E1999"/>
    <mergeCell ref="C2000:E2000"/>
    <mergeCell ref="F2001:G2001"/>
    <mergeCell ref="D2002:D2003"/>
    <mergeCell ref="E2002:E2003"/>
    <mergeCell ref="F2002:G2003"/>
    <mergeCell ref="C2037:E2037"/>
    <mergeCell ref="C2038:E2038"/>
    <mergeCell ref="C2039:E2039"/>
    <mergeCell ref="F2040:G2040"/>
    <mergeCell ref="D2041:D2042"/>
    <mergeCell ref="E2041:E2042"/>
    <mergeCell ref="F2041:G2042"/>
    <mergeCell ref="D2028:D2029"/>
    <mergeCell ref="E2028:E2029"/>
    <mergeCell ref="F2028:G2029"/>
    <mergeCell ref="D2034:G2034"/>
    <mergeCell ref="D2035:G2035"/>
    <mergeCell ref="C2036:E2036"/>
    <mergeCell ref="D2022:G2022"/>
    <mergeCell ref="C2023:E2023"/>
    <mergeCell ref="C2024:E2024"/>
    <mergeCell ref="C2025:E2025"/>
    <mergeCell ref="C2026:E2026"/>
    <mergeCell ref="F2027:G2027"/>
    <mergeCell ref="C2062:E2062"/>
    <mergeCell ref="C2063:E2063"/>
    <mergeCell ref="C2064:E2064"/>
    <mergeCell ref="C2065:E2065"/>
    <mergeCell ref="F2066:G2066"/>
    <mergeCell ref="D2067:D2068"/>
    <mergeCell ref="E2067:E2068"/>
    <mergeCell ref="F2067:G2068"/>
    <mergeCell ref="F2053:G2053"/>
    <mergeCell ref="D2054:D2055"/>
    <mergeCell ref="E2054:E2055"/>
    <mergeCell ref="F2054:G2055"/>
    <mergeCell ref="D2060:G2060"/>
    <mergeCell ref="D2061:G2061"/>
    <mergeCell ref="D2047:G2047"/>
    <mergeCell ref="D2048:G2048"/>
    <mergeCell ref="C2049:E2049"/>
    <mergeCell ref="C2050:E2050"/>
    <mergeCell ref="C2051:E2051"/>
    <mergeCell ref="C2052:E2052"/>
    <mergeCell ref="C2088:E2088"/>
    <mergeCell ref="C2089:E2089"/>
    <mergeCell ref="C2090:E2090"/>
    <mergeCell ref="C2091:E2091"/>
    <mergeCell ref="F2092:G2092"/>
    <mergeCell ref="D2093:D2094"/>
    <mergeCell ref="E2093:E2094"/>
    <mergeCell ref="F2093:G2094"/>
    <mergeCell ref="F2079:G2079"/>
    <mergeCell ref="D2080:D2081"/>
    <mergeCell ref="E2080:E2081"/>
    <mergeCell ref="F2080:G2081"/>
    <mergeCell ref="D2086:G2086"/>
    <mergeCell ref="D2087:G2087"/>
    <mergeCell ref="D2073:G2073"/>
    <mergeCell ref="D2074:G2074"/>
    <mergeCell ref="C2075:E2075"/>
    <mergeCell ref="C2076:E2076"/>
    <mergeCell ref="C2077:E2077"/>
    <mergeCell ref="C2078:E2078"/>
    <mergeCell ref="C2114:E2114"/>
    <mergeCell ref="C2115:E2115"/>
    <mergeCell ref="C2116:E2116"/>
    <mergeCell ref="C2117:E2117"/>
    <mergeCell ref="F2118:G2118"/>
    <mergeCell ref="D2119:D2120"/>
    <mergeCell ref="E2119:E2120"/>
    <mergeCell ref="F2119:G2120"/>
    <mergeCell ref="F2105:G2105"/>
    <mergeCell ref="D2106:D2107"/>
    <mergeCell ref="E2106:E2107"/>
    <mergeCell ref="F2106:G2107"/>
    <mergeCell ref="D2112:G2112"/>
    <mergeCell ref="D2113:G2113"/>
    <mergeCell ref="D2099:G2099"/>
    <mergeCell ref="D2100:G2100"/>
    <mergeCell ref="C2101:E2101"/>
    <mergeCell ref="C2102:E2102"/>
    <mergeCell ref="C2103:E2103"/>
    <mergeCell ref="C2104:E2104"/>
    <mergeCell ref="C2140:E2140"/>
    <mergeCell ref="C2141:E2141"/>
    <mergeCell ref="C2142:E2142"/>
    <mergeCell ref="C2143:E2143"/>
    <mergeCell ref="F2144:G2144"/>
    <mergeCell ref="D2145:D2146"/>
    <mergeCell ref="E2145:E2146"/>
    <mergeCell ref="F2145:G2146"/>
    <mergeCell ref="F2131:G2131"/>
    <mergeCell ref="D2132:D2133"/>
    <mergeCell ref="E2132:E2133"/>
    <mergeCell ref="F2132:G2133"/>
    <mergeCell ref="D2138:G2138"/>
    <mergeCell ref="D2139:G2139"/>
    <mergeCell ref="D2125:G2125"/>
    <mergeCell ref="D2126:G2126"/>
    <mergeCell ref="C2127:E2127"/>
    <mergeCell ref="C2128:E2128"/>
    <mergeCell ref="C2129:E2129"/>
    <mergeCell ref="C2130:E2130"/>
    <mergeCell ref="C2166:E2166"/>
    <mergeCell ref="C2167:E2167"/>
    <mergeCell ref="C2168:E2168"/>
    <mergeCell ref="C2169:E2169"/>
    <mergeCell ref="F2170:G2170"/>
    <mergeCell ref="D2171:D2172"/>
    <mergeCell ref="E2171:E2172"/>
    <mergeCell ref="F2171:G2172"/>
    <mergeCell ref="F2157:G2157"/>
    <mergeCell ref="D2158:D2159"/>
    <mergeCell ref="E2158:E2159"/>
    <mergeCell ref="F2158:G2159"/>
    <mergeCell ref="D2164:G2164"/>
    <mergeCell ref="D2165:G2165"/>
    <mergeCell ref="D2151:G2151"/>
    <mergeCell ref="D2152:G2152"/>
    <mergeCell ref="C2153:E2153"/>
    <mergeCell ref="C2154:E2154"/>
    <mergeCell ref="C2155:E2155"/>
    <mergeCell ref="C2156:E2156"/>
    <mergeCell ref="C2192:E2192"/>
    <mergeCell ref="C2193:E2193"/>
    <mergeCell ref="C2194:E2194"/>
    <mergeCell ref="C2195:E2195"/>
    <mergeCell ref="F2196:G2196"/>
    <mergeCell ref="D2197:D2198"/>
    <mergeCell ref="E2197:E2198"/>
    <mergeCell ref="F2197:G2198"/>
    <mergeCell ref="F2183:G2183"/>
    <mergeCell ref="D2184:D2185"/>
    <mergeCell ref="E2184:E2185"/>
    <mergeCell ref="F2184:G2185"/>
    <mergeCell ref="D2190:G2190"/>
    <mergeCell ref="D2191:G2191"/>
    <mergeCell ref="D2177:G2177"/>
    <mergeCell ref="D2178:G2178"/>
    <mergeCell ref="C2179:E2179"/>
    <mergeCell ref="C2180:E2180"/>
    <mergeCell ref="C2181:E2181"/>
    <mergeCell ref="C2182:E2182"/>
    <mergeCell ref="C2218:E2218"/>
    <mergeCell ref="C2219:E2219"/>
    <mergeCell ref="C2220:E2220"/>
    <mergeCell ref="C2221:E2221"/>
    <mergeCell ref="F2222:G2222"/>
    <mergeCell ref="D2223:D2224"/>
    <mergeCell ref="E2223:E2224"/>
    <mergeCell ref="F2223:G2224"/>
    <mergeCell ref="F2209:G2209"/>
    <mergeCell ref="D2210:D2211"/>
    <mergeCell ref="E2210:E2211"/>
    <mergeCell ref="F2210:G2211"/>
    <mergeCell ref="D2216:G2216"/>
    <mergeCell ref="D2217:G2217"/>
    <mergeCell ref="D2203:G2203"/>
    <mergeCell ref="D2204:G2204"/>
    <mergeCell ref="C2205:E2205"/>
    <mergeCell ref="C2206:E2206"/>
    <mergeCell ref="C2207:E2207"/>
    <mergeCell ref="C2208:E2208"/>
    <mergeCell ref="C2244:E2244"/>
    <mergeCell ref="C2245:E2245"/>
    <mergeCell ref="C2246:E2246"/>
    <mergeCell ref="C2247:E2247"/>
    <mergeCell ref="F2248:G2248"/>
    <mergeCell ref="D2249:D2250"/>
    <mergeCell ref="E2249:E2250"/>
    <mergeCell ref="F2249:G2250"/>
    <mergeCell ref="F2235:G2235"/>
    <mergeCell ref="D2236:D2237"/>
    <mergeCell ref="E2236:E2237"/>
    <mergeCell ref="F2236:G2237"/>
    <mergeCell ref="D2242:G2242"/>
    <mergeCell ref="D2243:G2243"/>
    <mergeCell ref="D2229:G2229"/>
    <mergeCell ref="D2230:G2230"/>
    <mergeCell ref="C2231:E2231"/>
    <mergeCell ref="C2232:E2232"/>
    <mergeCell ref="C2233:E2233"/>
    <mergeCell ref="C2234:E2234"/>
    <mergeCell ref="C2270:E2270"/>
    <mergeCell ref="C2271:E2271"/>
    <mergeCell ref="C2272:E2272"/>
    <mergeCell ref="C2273:E2273"/>
    <mergeCell ref="F2274:G2274"/>
    <mergeCell ref="D2275:D2276"/>
    <mergeCell ref="E2275:E2276"/>
    <mergeCell ref="F2275:G2276"/>
    <mergeCell ref="F2261:G2261"/>
    <mergeCell ref="D2262:D2263"/>
    <mergeCell ref="E2262:E2263"/>
    <mergeCell ref="F2262:G2263"/>
    <mergeCell ref="D2268:G2268"/>
    <mergeCell ref="D2269:G2269"/>
    <mergeCell ref="D2255:G2255"/>
    <mergeCell ref="D2256:G2256"/>
    <mergeCell ref="C2257:E2257"/>
    <mergeCell ref="C2258:E2258"/>
    <mergeCell ref="C2259:E2259"/>
    <mergeCell ref="C2260:E2260"/>
    <mergeCell ref="C2296:E2296"/>
    <mergeCell ref="C2297:E2297"/>
    <mergeCell ref="C2298:E2298"/>
    <mergeCell ref="C2299:E2299"/>
    <mergeCell ref="F2300:G2300"/>
    <mergeCell ref="D2301:D2302"/>
    <mergeCell ref="E2301:E2302"/>
    <mergeCell ref="F2301:G2302"/>
    <mergeCell ref="F2287:G2287"/>
    <mergeCell ref="D2288:D2289"/>
    <mergeCell ref="E2288:E2289"/>
    <mergeCell ref="F2288:G2289"/>
    <mergeCell ref="D2294:G2294"/>
    <mergeCell ref="D2295:G2295"/>
    <mergeCell ref="D2281:G2281"/>
    <mergeCell ref="D2282:G2282"/>
    <mergeCell ref="C2283:E2283"/>
    <mergeCell ref="C2284:E2284"/>
    <mergeCell ref="C2285:E2285"/>
    <mergeCell ref="C2286:E2286"/>
    <mergeCell ref="C2322:E2322"/>
    <mergeCell ref="C2323:E2323"/>
    <mergeCell ref="C2324:E2324"/>
    <mergeCell ref="C2325:E2325"/>
    <mergeCell ref="F2326:G2326"/>
    <mergeCell ref="D2327:D2328"/>
    <mergeCell ref="E2327:E2328"/>
    <mergeCell ref="F2327:G2328"/>
    <mergeCell ref="F2313:G2313"/>
    <mergeCell ref="D2314:D2315"/>
    <mergeCell ref="E2314:E2315"/>
    <mergeCell ref="F2314:G2315"/>
    <mergeCell ref="D2320:G2320"/>
    <mergeCell ref="D2321:G2321"/>
    <mergeCell ref="D2307:G2307"/>
    <mergeCell ref="D2308:G2308"/>
    <mergeCell ref="C2309:E2309"/>
    <mergeCell ref="C2310:E2310"/>
    <mergeCell ref="C2311:E2311"/>
    <mergeCell ref="C2312:E2312"/>
    <mergeCell ref="D2347:G2347"/>
    <mergeCell ref="C2348:E2348"/>
    <mergeCell ref="C2349:E2349"/>
    <mergeCell ref="C2350:E2350"/>
    <mergeCell ref="C2351:E2351"/>
    <mergeCell ref="F2352:G2352"/>
    <mergeCell ref="F2339:G2339"/>
    <mergeCell ref="D2340:D2341"/>
    <mergeCell ref="E2340:E2341"/>
    <mergeCell ref="F2340:G2341"/>
    <mergeCell ref="D2346:G2346"/>
    <mergeCell ref="D2333:G2333"/>
    <mergeCell ref="D2334:G2334"/>
    <mergeCell ref="C2335:E2335"/>
    <mergeCell ref="C2336:E2336"/>
    <mergeCell ref="C2337:E2337"/>
    <mergeCell ref="C2338:E2338"/>
    <mergeCell ref="D2372:G2372"/>
    <mergeCell ref="D2373:G2373"/>
    <mergeCell ref="C2374:E2374"/>
    <mergeCell ref="C2375:E2375"/>
    <mergeCell ref="C2376:E2376"/>
    <mergeCell ref="C2377:E2377"/>
    <mergeCell ref="C2362:E2362"/>
    <mergeCell ref="C2363:E2363"/>
    <mergeCell ref="C2364:E2364"/>
    <mergeCell ref="F2365:G2365"/>
    <mergeCell ref="D2366:D2367"/>
    <mergeCell ref="E2366:E2367"/>
    <mergeCell ref="F2366:G2367"/>
    <mergeCell ref="D2353:D2354"/>
    <mergeCell ref="E2353:E2354"/>
    <mergeCell ref="F2353:G2354"/>
    <mergeCell ref="D2359:G2359"/>
    <mergeCell ref="D2360:G2360"/>
    <mergeCell ref="C2361:E2361"/>
    <mergeCell ref="D2398:G2398"/>
    <mergeCell ref="D2399:G2399"/>
    <mergeCell ref="C2400:E2400"/>
    <mergeCell ref="C2401:E2401"/>
    <mergeCell ref="C2402:E2402"/>
    <mergeCell ref="C2387:E2387"/>
    <mergeCell ref="C2388:E2388"/>
    <mergeCell ref="C2389:E2389"/>
    <mergeCell ref="C2390:E2390"/>
    <mergeCell ref="F2391:G2391"/>
    <mergeCell ref="D2392:D2393"/>
    <mergeCell ref="E2392:E2393"/>
    <mergeCell ref="F2392:G2393"/>
    <mergeCell ref="F2378:G2378"/>
    <mergeCell ref="D2379:D2380"/>
    <mergeCell ref="E2379:E2380"/>
    <mergeCell ref="F2379:G2380"/>
    <mergeCell ref="D2385:G2385"/>
    <mergeCell ref="D2386:G2386"/>
    <mergeCell ref="D2418:D2419"/>
    <mergeCell ref="E2418:E2419"/>
    <mergeCell ref="F2418:G2419"/>
    <mergeCell ref="D2424:G2424"/>
    <mergeCell ref="D2425:G2425"/>
    <mergeCell ref="C2426:E2426"/>
    <mergeCell ref="D2412:G2412"/>
    <mergeCell ref="C2413:E2413"/>
    <mergeCell ref="C2414:E2414"/>
    <mergeCell ref="C2415:E2415"/>
    <mergeCell ref="C2416:E2416"/>
    <mergeCell ref="F2417:G2417"/>
    <mergeCell ref="C2403:E2403"/>
    <mergeCell ref="F2404:G2404"/>
    <mergeCell ref="D2405:D2406"/>
    <mergeCell ref="E2405:E2406"/>
    <mergeCell ref="F2405:G2406"/>
    <mergeCell ref="D2411:G2411"/>
    <mergeCell ref="F2443:G2443"/>
    <mergeCell ref="D2444:D2445"/>
    <mergeCell ref="E2444:E2445"/>
    <mergeCell ref="F2444:G2445"/>
    <mergeCell ref="D2450:G2450"/>
    <mergeCell ref="D2451:G2451"/>
    <mergeCell ref="D2437:G2437"/>
    <mergeCell ref="D2438:G2438"/>
    <mergeCell ref="C2439:E2439"/>
    <mergeCell ref="C2440:E2440"/>
    <mergeCell ref="C2441:E2441"/>
    <mergeCell ref="C2442:E2442"/>
    <mergeCell ref="C2427:E2427"/>
    <mergeCell ref="C2428:E2428"/>
    <mergeCell ref="C2429:E2429"/>
    <mergeCell ref="F2430:G2430"/>
    <mergeCell ref="D2431:D2432"/>
    <mergeCell ref="E2431:E2432"/>
    <mergeCell ref="F2431:G2432"/>
    <mergeCell ref="F2469:G2469"/>
    <mergeCell ref="D2470:D2471"/>
    <mergeCell ref="E2470:E2471"/>
    <mergeCell ref="F2470:G2471"/>
    <mergeCell ref="D2476:G2476"/>
    <mergeCell ref="D2477:G2477"/>
    <mergeCell ref="D2463:G2463"/>
    <mergeCell ref="D2464:G2464"/>
    <mergeCell ref="C2465:E2465"/>
    <mergeCell ref="C2466:E2466"/>
    <mergeCell ref="C2467:E2467"/>
    <mergeCell ref="C2468:E2468"/>
    <mergeCell ref="C2452:E2452"/>
    <mergeCell ref="C2453:E2453"/>
    <mergeCell ref="C2454:E2454"/>
    <mergeCell ref="C2455:E2455"/>
    <mergeCell ref="F2456:G2456"/>
    <mergeCell ref="D2457:D2458"/>
    <mergeCell ref="E2457:E2458"/>
    <mergeCell ref="F2457:G2458"/>
    <mergeCell ref="F2495:G2495"/>
    <mergeCell ref="D2496:D2497"/>
    <mergeCell ref="E2496:E2497"/>
    <mergeCell ref="F2496:G2497"/>
    <mergeCell ref="D2489:G2489"/>
    <mergeCell ref="D2490:G2490"/>
    <mergeCell ref="C2491:E2491"/>
    <mergeCell ref="C2492:E2492"/>
    <mergeCell ref="C2493:E2493"/>
    <mergeCell ref="C2494:E2494"/>
    <mergeCell ref="C2478:E2478"/>
    <mergeCell ref="C2479:E2479"/>
    <mergeCell ref="C2480:E2480"/>
    <mergeCell ref="C2481:E2481"/>
    <mergeCell ref="F2482:G2482"/>
    <mergeCell ref="D2483:D2484"/>
    <mergeCell ref="E2483:E2484"/>
    <mergeCell ref="F2483:G2484"/>
  </mergeCells>
  <dataValidations count="1">
    <dataValidation type="date" allowBlank="1" showInputMessage="1" showErrorMessage="1" sqref="C13:C14 C26:C27 C39:C40 C52:C53 C65:C66 C78:C79 C91:C92 C104:C105 C117:C118 C130:C131 C143:C144 C156:C157 C169:C170 C182:C183 C195:C196 C208:C209 C221:C222 C234:C235 C247:C248 C260:C261 C273:C274 C286:C287 C299:C300 C312:C313 C325:C326 C338:C339 C351:C352 C364:C365 C377:C378 C390:C391 C403:C404 C416:C417 C429:C430 C442:C443 C455:C456 C468:C469 C481:C482 C494:C495 C507:C508 C520:C521 C533:C534 C546:C547 C559:C560 C572:C573 C585:C586 C598:C599 C611:C612 C624:C625 C637:C638 C650:C651 C663:C664 C676:C677 C689:C690 C702:C703 C715:C716 C728:C729 C741:C742 C754:C755 C767:C768 C780:C781 C793:C794 C806:C807 C819:C820 C832:C833 C845:C846 C858:C859 C871:C872 C884:C885 C897:C898 C910:C911 C923:C924 C936:C937 C949:C950 C962:C963 C975:C976 C988:C989 C1001:C1002 C1014:C1015 C1027:C1028 C1040:C1041 C1053:C1054 C1066:C1067 C1079:C1080 C1092:C1093 C1105:C1106 C1118:C1119 C1131:C1132 C1144:C1145 C1157:C1158 C1170:C1171 C1183:C1184 C1196:C1197 C1209:C1210 C1222:C1223 C1235:C1236 C1248:C1249 C1261:C1262 C1274:C1275 C1287:C1288 C1300:C1301 C1313:C1314 C1326:C1327 C1339:C1340 C1352:C1353 C1365:C1366 C1378:C1379 C1391:C1392 C1404:C1405 C1417:C1418 C1430:C1431 C1443:C1444 C1456:C1457 C1469:C1470 C1482:C1483 C1495:C1496 C1508:C1509 C1521:C1522 C1534:C1535 C1547:C1548 C1560:C1561 C1573:C1574 C1586:C1587 C1599:C1600 C1612:C1613 C1625:C1626 C1638:C1639 C1651:C1652 C1664:C1665 C1677:C1678 C1690:C1691 C1703:C1704 C1716:C1717 C1729:C1730 C1742:C1743 C1755:C1756 C1768:C1769 C1781:C1782 C1794:C1795 C1807:C1808 C1820:C1821 C1833:C1834 C1846:C1847 C1859:C1860 C1872:C1873 C1885:C1886 C1898:C1899 C1911:C1912 C1924:C1925 C1937:C1938 C1950:C1951 C1963:C1964 C1976:C1977 C1989:C1990 C2002:C2003 C2015:C2016 C2028:C2029 C2041:C2042 C2054:C2055 C2067:C2068 C2080:C2081 C2093:C2094 C2106:C2107 C2119:C2120 C2132:C2133 C2145:C2146 C2158:C2159 C2171:C2172 C2184:C2185 C2197:C2198 C2210:C2211 C2223:C2224 C2236:C2237 C2249:C2250 C2262:C2263 C2275:C2276 C2288:C2289 C2301:C2302 C2314:C2315 C2327:C2328 C2340:C2341 C2353:C2354 C2366:C2367 C2379:C2380 C2392:C2393 C2405:C2406 C2418:C2419 C2431:C2432 C2444:C2445 C2457:C2458 C2470:C2471 C2483:C2484 C2496:C2497" xr:uid="{9B8C7680-F315-4E4F-A20A-D4AE4D11F7E9}">
      <formula1>36526</formula1>
      <formula2>73415</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D78E95-0BC0-44C5-81BB-FBD2CEDD799B}">
  <dimension ref="A1:AI1262"/>
  <sheetViews>
    <sheetView topLeftCell="E3" workbookViewId="0">
      <selection activeCell="M5" sqref="M5"/>
    </sheetView>
  </sheetViews>
  <sheetFormatPr defaultRowHeight="14.4" x14ac:dyDescent="0.3"/>
  <cols>
    <col min="1" max="1" width="0" style="32" hidden="1" customWidth="1"/>
    <col min="2" max="2" width="13.33203125" style="31" customWidth="1"/>
    <col min="3" max="3" width="27.33203125" style="31" hidden="1" customWidth="1"/>
    <col min="4" max="4" width="31.77734375" style="31" customWidth="1"/>
    <col min="5" max="5" width="17.44140625" style="31" customWidth="1"/>
    <col min="6" max="6" width="25.6640625" style="31" customWidth="1"/>
    <col min="7" max="7" width="17.88671875" style="31" customWidth="1"/>
    <col min="8" max="8" width="25.6640625" style="31" customWidth="1"/>
    <col min="9" max="9" width="13.5546875" style="31" customWidth="1"/>
    <col min="10" max="10" width="19.109375" style="31" customWidth="1"/>
    <col min="11" max="11" width="19.5546875" style="31" customWidth="1"/>
    <col min="12" max="13" width="13.88671875" style="33" customWidth="1"/>
    <col min="14" max="14" width="16.88671875" style="53" customWidth="1"/>
    <col min="15" max="15" width="26.44140625" style="31" customWidth="1"/>
    <col min="16" max="35" width="25.6640625" style="29" customWidth="1"/>
  </cols>
  <sheetData>
    <row r="1" spans="1:35" x14ac:dyDescent="0.3">
      <c r="B1" s="86" t="s">
        <v>551</v>
      </c>
      <c r="C1" s="88" t="s">
        <v>552</v>
      </c>
      <c r="D1" s="83" t="s">
        <v>553</v>
      </c>
      <c r="E1" s="84"/>
      <c r="F1" s="84"/>
      <c r="G1" s="84"/>
      <c r="H1" s="84"/>
      <c r="I1" s="85"/>
      <c r="J1" s="95" t="s">
        <v>558</v>
      </c>
      <c r="K1" s="95" t="s">
        <v>559</v>
      </c>
      <c r="L1" s="93" t="s">
        <v>560</v>
      </c>
      <c r="M1" s="93" t="s">
        <v>561</v>
      </c>
      <c r="N1" s="83" t="s">
        <v>562</v>
      </c>
      <c r="O1" s="90"/>
    </row>
    <row r="2" spans="1:35" ht="29.4" thickBot="1" x14ac:dyDescent="0.35">
      <c r="B2" s="87"/>
      <c r="C2" s="89"/>
      <c r="D2" s="39" t="s">
        <v>555</v>
      </c>
      <c r="E2" s="39" t="s">
        <v>557</v>
      </c>
      <c r="F2" s="39" t="s">
        <v>554</v>
      </c>
      <c r="G2" s="39" t="s">
        <v>557</v>
      </c>
      <c r="H2" s="39" t="s">
        <v>556</v>
      </c>
      <c r="I2" s="39" t="s">
        <v>557</v>
      </c>
      <c r="J2" s="96"/>
      <c r="K2" s="96"/>
      <c r="L2" s="94"/>
      <c r="M2" s="94"/>
      <c r="N2" s="91"/>
      <c r="O2" s="92"/>
    </row>
    <row r="3" spans="1:35" s="26" customFormat="1" ht="115.2" x14ac:dyDescent="0.3">
      <c r="A3" s="36">
        <v>6</v>
      </c>
      <c r="B3" s="42" t="str" cm="1">
        <f t="array" aca="1" ref="B3" ca="1">CONCATENATE(INDIRECT("Schede!C"&amp;A3)," ",CHAR(10),INDIRECT("Schede!C"&amp;A3+1))</f>
        <v>OB.1.1 
CAP1.PA.LA01</v>
      </c>
      <c r="C3" s="42" t="str" cm="1">
        <f t="array" aca="1" ref="C3" ca="1">INDIRECT("Schede!D"&amp;A3)</f>
        <v>Migliorare la capacità di generare ed erogare servizi digitali</v>
      </c>
      <c r="D3" s="42" t="str" cm="1">
        <f t="array" aca="1" ref="D3" ca="1">INDIRECT("Schede!C"&amp;A3+3)</f>
        <v>Le PA finalizzano l’adesione a Web Analytics Italia per migliorare il processo evolutivo dei propri servizi online</v>
      </c>
      <c r="E3" s="42" t="str" cm="1">
        <f t="array" aca="1" ref="E3" ca="1">CONCATENATE(INDIRECT("Schede!F"&amp;A3+3)," ",CHAR(10),INDIRECT("Schede!G"&amp;A3+3))</f>
        <v xml:space="preserve">Da settembre 2020  
</v>
      </c>
      <c r="F3" s="42" t="str" cm="1">
        <f t="array" aca="1" ref="F3" ca="1">INDIRECT("Schede!C"&amp;A3+4)</f>
        <v>Le PA pubblicano le statistiche di utilizzo dei propri siti web e possono, in funzione delle proprie necessità, aderire a Web Analytics Italia per migliorare il processo evolutivo dei propri servizi online</v>
      </c>
      <c r="G3" s="42" t="str" cm="1">
        <f t="array" aca="1" ref="G3" ca="1">CONCATENATE(INDIRECT("Schede!F"&amp;A3+4)," ",CHAR(10),INDIRECT("Schede!G"&amp;A3+4))</f>
        <v xml:space="preserve">Da settembre 2020 (in corso)  
</v>
      </c>
      <c r="H3" s="42" t="str" cm="1">
        <f t="array" aca="1" ref="H3" ca="1">INDIRECT("Schede!C"&amp;A3+5)</f>
        <v>Le PA pubblicano le statistiche di utilizzo dei propri siti web e possono, in funzione delle proprie necessità, aderire a Web Analytics Italia per migliorare il processo evolutivo dei propri servizi online</v>
      </c>
      <c r="I3" s="34" t="str" cm="1">
        <f t="array" aca="1" ref="I3" ca="1">CONCATENATE(INDIRECT("Schede!F"&amp;A3+5)," ",CHAR(10),INDIRECT("Schede!G"&amp;A3+5))</f>
        <v xml:space="preserve">Linee di azione ancora vigenti   
</v>
      </c>
      <c r="J3" s="42" t="str" cm="1">
        <f t="array" aca="1" ref="J3" ca="1">INDIRECT("Schede!C"&amp;A3+6)</f>
        <v>RTD</v>
      </c>
      <c r="K3" s="42" t="str" cm="1">
        <f t="array" aca="1" ref="K3" ca="1">INDIRECT("Schede!E"&amp;A3+6)</f>
        <v>Fondi Propri o bando PNRR o altro</v>
      </c>
      <c r="L3" s="43" cm="1">
        <f t="array" aca="1" ref="L3" ca="1">INDIRECT("Schede!C"&amp;A3+7)</f>
        <v>44927</v>
      </c>
      <c r="M3" s="43" cm="1">
        <f t="array" aca="1" ref="M3" ca="1">INDIRECT("Schede!C"&amp;A3+8)</f>
        <v>45657</v>
      </c>
      <c r="N3" s="52" t="e" cm="1" vm="3">
        <f t="array" aca="1" ref="N3" ca="1">INDIRECT("Schede!E"&amp;A3+7)</f>
        <v>#VALUE!</v>
      </c>
      <c r="O3" s="44" t="str" cm="1">
        <f t="array" aca="1" ref="O3" ca="1">INDIRECT("Schede!F"&amp;A3+7)</f>
        <v>Azione in corso</v>
      </c>
      <c r="P3" s="30"/>
      <c r="Q3" s="30"/>
      <c r="R3" s="30"/>
      <c r="S3" s="30"/>
      <c r="T3" s="30"/>
      <c r="U3" s="30"/>
      <c r="V3" s="30"/>
      <c r="W3" s="30"/>
      <c r="X3" s="30"/>
      <c r="Y3" s="30"/>
      <c r="Z3" s="30"/>
      <c r="AA3" s="30"/>
      <c r="AB3" s="30"/>
      <c r="AC3" s="30"/>
      <c r="AD3" s="30"/>
      <c r="AE3" s="30"/>
      <c r="AF3" s="30"/>
      <c r="AG3" s="30"/>
      <c r="AH3" s="30"/>
      <c r="AI3" s="30"/>
    </row>
    <row r="4" spans="1:35" ht="115.2" x14ac:dyDescent="0.3">
      <c r="A4" s="37">
        <f>A3+13</f>
        <v>19</v>
      </c>
      <c r="B4" s="42" t="str" cm="1">
        <f t="array" aca="1" ref="B4" ca="1">CONCATENATE(INDIRECT("Schede!C"&amp;A4)," ",CHAR(10),INDIRECT("Schede!C"&amp;A4+1))</f>
        <v>OB.1.1 
CAP1.PA.LA02</v>
      </c>
      <c r="C4" s="42" t="str" cm="1">
        <f t="array" aca="1" ref="C4" ca="1">INDIRECT("Schede!D"&amp;A4)</f>
        <v>Migliorare la capacità di generare ed erogare servizi digitali</v>
      </c>
      <c r="D4" s="42" t="str" cm="1">
        <f t="array" aca="1" ref="D4" ca="1">INDIRECT("Schede!C"&amp;A4+3)</f>
        <v>Le PA continuano ad applicare i principi Cloud First &amp; SaaS First e ad acquisire servizi cloud solo se qualificati da AGID, consultando il Catalogo dei servizi cloud qualificati da AGID per la PA</v>
      </c>
      <c r="E4" s="42" t="str" cm="1">
        <f t="array" aca="1" ref="E4" ca="1">CONCATENATE(INDIRECT("Schede!F"&amp;A4+3)," ",CHAR(10),INDIRECT("Schede!G"&amp;A4+3))</f>
        <v xml:space="preserve">Da settembre 2020  
</v>
      </c>
      <c r="F4" s="42" t="str" cm="1">
        <f t="array" aca="1" ref="F4" ca="1">INDIRECT("Schede!C"&amp;A4+4)</f>
        <v>Le PA continuano ad applicare i principi Cloud First &amp; SaaS First e ad acquisire servizi cloud solo se qualificati da AGID, consultando il Catalogo dei servizi Cloud qualificati da AGID per la PA</v>
      </c>
      <c r="G4" s="42" t="str" cm="1">
        <f t="array" aca="1" ref="G4" ca="1">CONCATENATE(INDIRECT("Schede!F"&amp;A4+4)," ",CHAR(10),INDIRECT("Schede!G"&amp;A4+4))</f>
        <v xml:space="preserve">Da settembre 2020 (in corso)  
</v>
      </c>
      <c r="H4" s="42" t="str" cm="1">
        <f t="array" aca="1" ref="H4" ca="1">INDIRECT("Schede!C"&amp;A4+5)</f>
        <v>Le PA continuano ad applicare il principio Cloud First e ad acquisire servizi cloud solo se qualificati</v>
      </c>
      <c r="I4" s="34" t="str" cm="1">
        <f t="array" aca="1" ref="I4" ca="1">CONCATENATE(INDIRECT("Schede!F"&amp;A4+5)," ",CHAR(10),INDIRECT("Schede!G"&amp;A4+5))</f>
        <v xml:space="preserve">Linee di azione ancora vigenti   
</v>
      </c>
      <c r="J4" s="34" t="str" cm="1">
        <f t="array" aca="1" ref="J4" ca="1">INDIRECT("Schede!C"&amp;A4+6)</f>
        <v>RTD</v>
      </c>
      <c r="K4" s="34" t="str" cm="1">
        <f t="array" aca="1" ref="K4" ca="1">INDIRECT("Schede!E"&amp;A4+6)</f>
        <v>Fondi Propri o bando PNRR o altro</v>
      </c>
      <c r="L4" s="35" cm="1">
        <f t="array" aca="1" ref="L4" ca="1">INDIRECT("Schede!C"&amp;A4+7)</f>
        <v>44927</v>
      </c>
      <c r="M4" s="35" cm="1">
        <f t="array" aca="1" ref="M4" ca="1">INDIRECT("Schede!C"&amp;A4+8)</f>
        <v>45657</v>
      </c>
      <c r="N4" s="52" t="e" cm="1" vm="3">
        <f t="array" aca="1" ref="N4" ca="1">INDIRECT("Schede!E"&amp;A4+7)</f>
        <v>#VALUE!</v>
      </c>
      <c r="O4" s="38" t="str" cm="1">
        <f t="array" aca="1" ref="O4" ca="1">INDIRECT("Schede!F"&amp;A4+7)</f>
        <v>Azione in corso</v>
      </c>
    </row>
    <row r="5" spans="1:35" ht="72" x14ac:dyDescent="0.3">
      <c r="A5" s="37">
        <f t="shared" ref="A5:A68" si="0">A4+13</f>
        <v>32</v>
      </c>
      <c r="B5" s="42" t="str" cm="1">
        <f t="array" aca="1" ref="B5" ca="1">CONCATENATE(INDIRECT("Schede!C"&amp;A5)," ",CHAR(10),INDIRECT("Schede!C"&amp;A5+1))</f>
        <v>OB.1.1 
CAP1.PA.LA03</v>
      </c>
      <c r="C5" s="42" t="str" cm="1">
        <f t="array" aca="1" ref="C5" ca="1">INDIRECT("Schede!D"&amp;A5)</f>
        <v>Migliorare la capacità di generare ed erogare servizi digitali</v>
      </c>
      <c r="D5" s="42" t="str" cm="1">
        <f t="array" aca="1" ref="D5" ca="1">INDIRECT("Schede!C"&amp;A5+3)</f>
        <v>Le PA dichiarano, all’interno del catalogo di Developers Italia, quali software di titolarità di un’altra PA hanno preso in riuso</v>
      </c>
      <c r="E5" s="42" t="str" cm="1">
        <f t="array" aca="1" ref="E5" ca="1">CONCATENATE(INDIRECT("Schede!F"&amp;A5+3)," ",CHAR(10),INDIRECT("Schede!G"&amp;A5+3))</f>
        <v xml:space="preserve">Da ottobre 2020  
</v>
      </c>
      <c r="F5" s="42" t="str" cm="1">
        <f t="array" aca="1" ref="F5" ca="1">INDIRECT("Schede!C"&amp;A5+4)</f>
        <v>Le PA dichiarano, all’interno del catalogo di Developers Italia, quali software di titolarità di un’altra PA hanno preso in riuso</v>
      </c>
      <c r="G5" s="42" t="str" cm="1">
        <f t="array" aca="1" ref="G5" ca="1">CONCATENATE(INDIRECT("Schede!F"&amp;A5+4)," ",CHAR(10),INDIRECT("Schede!G"&amp;A5+4))</f>
        <v xml:space="preserve">Da ottobre 2020 (in corso)  
</v>
      </c>
      <c r="H5" s="42" t="str" cm="1">
        <f t="array" aca="1" ref="H5" ca="1">INDIRECT("Schede!C"&amp;A5+5)</f>
        <v>Le PA dichiarano, all’interno del catalogo di Developers Italia, quali software di titolarità di un’altra PA hanno preso in riuso</v>
      </c>
      <c r="I5" s="34" t="str" cm="1">
        <f t="array" aca="1" ref="I5" ca="1">CONCATENATE(INDIRECT("Schede!F"&amp;A5+5)," ",CHAR(10),INDIRECT("Schede!G"&amp;A5+5))</f>
        <v xml:space="preserve">Linee di azione ancora vigenti   
</v>
      </c>
      <c r="J5" s="34" t="str" cm="1">
        <f t="array" aca="1" ref="J5" ca="1">INDIRECT("Schede!C"&amp;A5+6)</f>
        <v>RTD</v>
      </c>
      <c r="K5" s="34" t="str" cm="1">
        <f t="array" aca="1" ref="K5" ca="1">INDIRECT("Schede!E"&amp;A5+6)</f>
        <v>Fondi Propri o bando PNRR o altro</v>
      </c>
      <c r="L5" s="35" cm="1">
        <f t="array" aca="1" ref="L5" ca="1">INDIRECT("Schede!C"&amp;A5+7)</f>
        <v>44927</v>
      </c>
      <c r="M5" s="35" cm="1">
        <f t="array" aca="1" ref="M5" ca="1">INDIRECT("Schede!C"&amp;A5+8)</f>
        <v>45657</v>
      </c>
      <c r="N5" s="52" t="e" cm="1" vm="4">
        <f t="array" aca="1" ref="N5" ca="1">INDIRECT("Schede!E"&amp;A5+7)</f>
        <v>#VALUE!</v>
      </c>
      <c r="O5" s="38" t="str" cm="1">
        <f t="array" aca="1" ref="O5" ca="1">INDIRECT("Schede!F"&amp;A5+7)</f>
        <v>Azione in corso</v>
      </c>
    </row>
    <row r="6" spans="1:35" ht="72" x14ac:dyDescent="0.3">
      <c r="A6" s="37">
        <f t="shared" si="0"/>
        <v>45</v>
      </c>
      <c r="B6" s="42" t="str" cm="1">
        <f t="array" aca="1" ref="B6" ca="1">CONCATENATE(INDIRECT("Schede!C"&amp;A6)," ",CHAR(10),INDIRECT("Schede!C"&amp;A6+1))</f>
        <v>OB.1.1 
CAP1.PA.LA04</v>
      </c>
      <c r="C6" s="42" t="str" cm="1">
        <f t="array" aca="1" ref="C6" ca="1">INDIRECT("Schede!D"&amp;A6)</f>
        <v>Migliorare la capacità di generare ed erogare servizi digitali</v>
      </c>
      <c r="D6" s="42" t="str" cm="1">
        <f t="array" aca="1" ref="D6" ca="1">INDIRECT("Schede!C"&amp;A6+3)</f>
        <v>Le PA adeguano le proprie procedure di procurement alle linee guida di AGID sull’acquisizione del software e al CAD (artt. 68 e 69)</v>
      </c>
      <c r="E6" s="42" t="str" cm="1">
        <f t="array" aca="1" ref="E6" ca="1">CONCATENATE(INDIRECT("Schede!F"&amp;A6+3)," ",CHAR(10),INDIRECT("Schede!G"&amp;A6+3))</f>
        <v xml:space="preserve"> 
Entro ottobre 2020 </v>
      </c>
      <c r="F6" s="42" t="str" cm="1">
        <f t="array" aca="1" ref="F6" ca="1">INDIRECT("Schede!C"&amp;A6+4)</f>
        <v>Le PA adeguano le proprie procedure di procurement alle linee guida di AGID sull’acquisizione del software e al CAD (artt. 68 e 69)</v>
      </c>
      <c r="G6" s="42" t="str" cm="1">
        <f t="array" aca="1" ref="G6" ca="1">CONCATENATE(INDIRECT("Schede!F"&amp;A6+4)," ",CHAR(10),INDIRECT("Schede!G"&amp;A6+4))</f>
        <v xml:space="preserve"> 
Entro ottobre 2022 </v>
      </c>
      <c r="H6" s="42" t="str" cm="1">
        <f t="array" aca="1" ref="H6" ca="1">INDIRECT("Schede!C"&amp;A6+5)</f>
        <v>Le PA adeguano le proprie procedure di procurement alle Linee Guida di AGID sull’acquisizione del software e al CAD (artt. 68 e 69)</v>
      </c>
      <c r="I6" s="34" t="str" cm="1">
        <f t="array" aca="1" ref="I6" ca="1">CONCATENATE(INDIRECT("Schede!F"&amp;A6+5)," ",CHAR(10),INDIRECT("Schede!G"&amp;A6+5))</f>
        <v xml:space="preserve"> 
Entro ottobre 2022 </v>
      </c>
      <c r="J6" s="34" t="str" cm="1">
        <f t="array" aca="1" ref="J6" ca="1">INDIRECT("Schede!C"&amp;A6+6)</f>
        <v>RTD</v>
      </c>
      <c r="K6" s="34" t="str" cm="1">
        <f t="array" aca="1" ref="K6" ca="1">INDIRECT("Schede!E"&amp;A6+6)</f>
        <v>Fondi Propri o bando PNRR o altro</v>
      </c>
      <c r="L6" s="35" cm="1">
        <f t="array" aca="1" ref="L6" ca="1">INDIRECT("Schede!C"&amp;A6+7)</f>
        <v>44927</v>
      </c>
      <c r="M6" s="35" cm="1">
        <f t="array" aca="1" ref="M6" ca="1">INDIRECT("Schede!C"&amp;A6+8)</f>
        <v>45657</v>
      </c>
      <c r="N6" s="52" cm="1">
        <f t="array" aca="1" ref="N6" ca="1">INDIRECT("Schede!E"&amp;A6+7)</f>
        <v>0</v>
      </c>
      <c r="O6" s="38" t="str" cm="1">
        <f t="array" aca="1" ref="O6" ca="1">INDIRECT("Schede!F"&amp;A6+7)</f>
        <v>Azione in corso</v>
      </c>
    </row>
    <row r="7" spans="1:35" ht="158.4" x14ac:dyDescent="0.3">
      <c r="A7" s="37">
        <f t="shared" si="0"/>
        <v>58</v>
      </c>
      <c r="B7" s="42" t="str" cm="1">
        <f t="array" aca="1" ref="B7" ca="1">CONCATENATE(INDIRECT("Schede!C"&amp;A7)," ",CHAR(10),INDIRECT("Schede!C"&amp;A7+1))</f>
        <v>OB.1.1 
CAP1.PA.LA05</v>
      </c>
      <c r="C7" s="42" t="str" cm="1">
        <f t="array" aca="1" ref="C7" ca="1">INDIRECT("Schede!D"&amp;A7)</f>
        <v>Migliorare la capacità di generare ed erogare servizi digitali</v>
      </c>
      <c r="D7" s="42" t="str" cm="1">
        <f t="array" aca="1" ref="D7" ca="1">INDIRECT("Schede!C"&amp;A7+3)</f>
        <v>Le PAC aderiscono al programma di abilitazione al cloud e trasmettono al Dipartimento per la Trasformazione Digitale gli elaborati previsti dalla fase di assessment dei servizi avviando le fasi successive. Le PAL aderiscono al programma di abilitazione al cloud e trasmettono ad AGID gli elaborati previsti dalla fase di assessment dei servizi e avviano le fasi successive</v>
      </c>
      <c r="E7" s="42" t="str" cm="1">
        <f t="array" aca="1" ref="E7" ca="1">CONCATENATE(INDIRECT("Schede!F"&amp;A7+3)," ",CHAR(10),INDIRECT("Schede!G"&amp;A7+3))</f>
        <v xml:space="preserve">Da dicembre 2020  
</v>
      </c>
      <c r="F7" s="42" t="str" cm="1">
        <f t="array" aca="1" ref="F7" ca="1">INDIRECT("Schede!C"&amp;A7+4)</f>
        <v/>
      </c>
      <c r="G7" s="42" t="str" cm="1">
        <f t="array" aca="1" ref="G7" ca="1">CONCATENATE(INDIRECT("Schede!F"&amp;A7+4)," ",CHAR(10),INDIRECT("Schede!G"&amp;A7+4))</f>
        <v xml:space="preserve"> 
</v>
      </c>
      <c r="H7" s="42" t="str" cm="1">
        <f t="array" aca="1" ref="H7" ca="1">INDIRECT("Schede!C"&amp;A7+5)</f>
        <v/>
      </c>
      <c r="I7" s="34" t="str" cm="1">
        <f t="array" aca="1" ref="I7" ca="1">CONCATENATE(INDIRECT("Schede!F"&amp;A7+5)," ",CHAR(10),INDIRECT("Schede!G"&amp;A7+5))</f>
        <v xml:space="preserve"> 
</v>
      </c>
      <c r="J7" s="34" t="str" cm="1">
        <f t="array" aca="1" ref="J7" ca="1">INDIRECT("Schede!C"&amp;A7+6)</f>
        <v>RTD</v>
      </c>
      <c r="K7" s="34" t="str" cm="1">
        <f t="array" aca="1" ref="K7" ca="1">INDIRECT("Schede!E"&amp;A7+6)</f>
        <v>Fondi Propri o bando PNRR o altro</v>
      </c>
      <c r="L7" s="35" cm="1">
        <f t="array" aca="1" ref="L7" ca="1">INDIRECT("Schede!C"&amp;A7+7)</f>
        <v>44927</v>
      </c>
      <c r="M7" s="35" cm="1">
        <f t="array" aca="1" ref="M7" ca="1">INDIRECT("Schede!C"&amp;A7+8)</f>
        <v>45657</v>
      </c>
      <c r="N7" s="52" cm="1">
        <f t="array" aca="1" ref="N7" ca="1">INDIRECT("Schede!E"&amp;A7+7)</f>
        <v>0</v>
      </c>
      <c r="O7" s="38" t="str" cm="1">
        <f t="array" aca="1" ref="O7" ca="1">INDIRECT("Schede!F"&amp;A7+7)</f>
        <v>Azione in corso</v>
      </c>
    </row>
    <row r="8" spans="1:35" ht="57.6" x14ac:dyDescent="0.3">
      <c r="A8" s="37">
        <f t="shared" si="0"/>
        <v>71</v>
      </c>
      <c r="B8" s="42" t="str" cm="1">
        <f t="array" aca="1" ref="B8" ca="1">CONCATENATE(INDIRECT("Schede!C"&amp;A8)," ",CHAR(10),INDIRECT("Schede!C"&amp;A8+1))</f>
        <v>OB.1.1 
CAP1.PA.LA06</v>
      </c>
      <c r="C8" s="42" t="str" cm="1">
        <f t="array" aca="1" ref="C8" ca="1">INDIRECT("Schede!D"&amp;A8)</f>
        <v>Migliorare la capacità di generare ed erogare servizi digitali</v>
      </c>
      <c r="D8" s="42" t="str" cm="1">
        <f t="array" aca="1" ref="D8" ca="1">INDIRECT("Schede!C"&amp;A8+3)</f>
        <v>Le PAC coinvolte nell’implementazione nazionale del Single Digital Gateway finalizzano l’adesione a Web Analytics Italia</v>
      </c>
      <c r="E8" s="42" t="str" cm="1">
        <f t="array" aca="1" ref="E8" ca="1">CONCATENATE(INDIRECT("Schede!F"&amp;A8+3)," ",CHAR(10),INDIRECT("Schede!G"&amp;A8+3))</f>
        <v xml:space="preserve"> 
Entro dicembre 2020 </v>
      </c>
      <c r="F8" s="42" t="str" cm="1">
        <f t="array" aca="1" ref="F8" ca="1">INDIRECT("Schede!C"&amp;A8+4)</f>
        <v/>
      </c>
      <c r="G8" s="42" t="str" cm="1">
        <f t="array" aca="1" ref="G8" ca="1">CONCATENATE(INDIRECT("Schede!F"&amp;A8+4)," ",CHAR(10),INDIRECT("Schede!G"&amp;A8+4))</f>
        <v xml:space="preserve"> 
</v>
      </c>
      <c r="H8" s="42" t="str" cm="1">
        <f t="array" aca="1" ref="H8" ca="1">INDIRECT("Schede!C"&amp;A8+5)</f>
        <v/>
      </c>
      <c r="I8" s="34" t="str" cm="1">
        <f t="array" aca="1" ref="I8" ca="1">CONCATENATE(INDIRECT("Schede!F"&amp;A8+5)," ",CHAR(10),INDIRECT("Schede!G"&amp;A8+5))</f>
        <v xml:space="preserve"> 
</v>
      </c>
      <c r="J8" s="34" t="str" cm="1">
        <f t="array" aca="1" ref="J8" ca="1">INDIRECT("Schede!C"&amp;A8+6)</f>
        <v>RTD</v>
      </c>
      <c r="K8" s="34" t="str" cm="1">
        <f t="array" aca="1" ref="K8" ca="1">INDIRECT("Schede!E"&amp;A8+6)</f>
        <v>Fondi Propri o bando PNRR o altro</v>
      </c>
      <c r="L8" s="35" cm="1">
        <f t="array" aca="1" ref="L8" ca="1">INDIRECT("Schede!C"&amp;A8+7)</f>
        <v>44927</v>
      </c>
      <c r="M8" s="35" cm="1">
        <f t="array" aca="1" ref="M8" ca="1">INDIRECT("Schede!C"&amp;A8+8)</f>
        <v>45657</v>
      </c>
      <c r="N8" s="52" cm="1">
        <f t="array" aca="1" ref="N8" ca="1">INDIRECT("Schede!E"&amp;A8+7)</f>
        <v>0</v>
      </c>
      <c r="O8" s="38" t="str" cm="1">
        <f t="array" aca="1" ref="O8" ca="1">INDIRECT("Schede!F"&amp;A8+7)</f>
        <v>Azione in corso</v>
      </c>
    </row>
    <row r="9" spans="1:35" ht="115.2" x14ac:dyDescent="0.3">
      <c r="A9" s="37">
        <f t="shared" si="0"/>
        <v>84</v>
      </c>
      <c r="B9" s="42" t="str" cm="1">
        <f t="array" aca="1" ref="B9" ca="1">CONCATENATE(INDIRECT("Schede!C"&amp;A9)," ",CHAR(10),INDIRECT("Schede!C"&amp;A9+1))</f>
        <v>OB.1.1 
CAP1.PA.LA07</v>
      </c>
      <c r="C9" s="42" t="str" cm="1">
        <f t="array" aca="1" ref="C9" ca="1">INDIRECT("Schede!D"&amp;A9)</f>
        <v>Migliorare la capacità di generare ed erogare servizi digitali</v>
      </c>
      <c r="D9" s="42" t="str" cm="1">
        <f t="array" aca="1" ref="D9" ca="1">INDIRECT("Schede!C"&amp;A9+3)</f>
        <v>Le PA che sono titolari di software sviluppato per loro conto, eseguono il rilascio in open source in ottemperanza dell’obbligo previsto dall’art. 69 CAD e secondo le procedure indicate nelle Linee guida attuative su acquisizione e riuso del software</v>
      </c>
      <c r="E9" s="42" t="str" cm="1">
        <f t="array" aca="1" ref="E9" ca="1">CONCATENATE(INDIRECT("Schede!F"&amp;A9+3)," ",CHAR(10),INDIRECT("Schede!G"&amp;A9+3))</f>
        <v xml:space="preserve"> 
Entro aprile 2021 </v>
      </c>
      <c r="F9" s="42" t="str" cm="1">
        <f t="array" aca="1" ref="F9" ca="1">INDIRECT("Schede!C"&amp;A9+4)</f>
        <v>Le PA che sono titolari di software devono apporre una licenza aperta sul software con le modalità indicate nelle Linee guida su acquisizione e riuso di software in ottemperanza degli articoli 68 e 69 del CAD</v>
      </c>
      <c r="G9" s="42" t="str" cm="1">
        <f t="array" aca="1" ref="G9" ca="1">CONCATENATE(INDIRECT("Schede!F"&amp;A9+4)," ",CHAR(10),INDIRECT("Schede!G"&amp;A9+4))</f>
        <v xml:space="preserve">Da settembre 2020 (in corso)  
</v>
      </c>
      <c r="H9" s="42" t="str" cm="1">
        <f t="array" aca="1" ref="H9" ca="1">INDIRECT("Schede!C"&amp;A9+5)</f>
        <v>Le PA che sono titolari di software devono apporre una licenza aperta sul software con le modalità indicate nelle Linee guida su acquisizione e riuso di software in ottemperanza degli articoli 68 e 69 del CAD</v>
      </c>
      <c r="I9" s="34" t="str" cm="1">
        <f t="array" aca="1" ref="I9" ca="1">CONCATENATE(INDIRECT("Schede!F"&amp;A9+5)," ",CHAR(10),INDIRECT("Schede!G"&amp;A9+5))</f>
        <v xml:space="preserve">Linee di azione ancora vigenti   
</v>
      </c>
      <c r="J9" s="34" t="str" cm="1">
        <f t="array" aca="1" ref="J9" ca="1">INDIRECT("Schede!C"&amp;A9+6)</f>
        <v>RTD</v>
      </c>
      <c r="K9" s="34" t="str" cm="1">
        <f t="array" aca="1" ref="K9" ca="1">INDIRECT("Schede!E"&amp;A9+6)</f>
        <v>Fondi Propri o bando PNRR o altro</v>
      </c>
      <c r="L9" s="35" cm="1">
        <f t="array" aca="1" ref="L9" ca="1">INDIRECT("Schede!C"&amp;A9+7)</f>
        <v>44927</v>
      </c>
      <c r="M9" s="35" cm="1">
        <f t="array" aca="1" ref="M9" ca="1">INDIRECT("Schede!C"&amp;A9+8)</f>
        <v>45657</v>
      </c>
      <c r="N9" s="52" cm="1">
        <f t="array" aca="1" ref="N9" ca="1">INDIRECT("Schede!E"&amp;A9+7)</f>
        <v>0</v>
      </c>
      <c r="O9" s="38" t="str" cm="1">
        <f t="array" aca="1" ref="O9" ca="1">INDIRECT("Schede!F"&amp;A9+7)</f>
        <v>Azione in corso</v>
      </c>
    </row>
    <row r="10" spans="1:35" ht="43.2" x14ac:dyDescent="0.3">
      <c r="A10" s="37">
        <f t="shared" si="0"/>
        <v>97</v>
      </c>
      <c r="B10" s="42" t="str" cm="1">
        <f t="array" aca="1" ref="B10" ca="1">CONCATENATE(INDIRECT("Schede!C"&amp;A10)," ",CHAR(10),INDIRECT("Schede!C"&amp;A10+1))</f>
        <v>OB.1.1 
CAP1.PA.LA08</v>
      </c>
      <c r="C10" s="42" t="str" cm="1">
        <f t="array" aca="1" ref="C10" ca="1">INDIRECT("Schede!D"&amp;A10)</f>
        <v>Migliorare la capacità di generare ed erogare servizi digitali</v>
      </c>
      <c r="D10" s="42" t="str" cm="1">
        <f t="array" aca="1" ref="D10" ca="1">INDIRECT("Schede!C"&amp;A10+3)</f>
        <v>Le PA alimentano il catalogo dei servizi della PA</v>
      </c>
      <c r="E10" s="42" t="str" cm="1">
        <f t="array" aca="1" ref="E10" ca="1">CONCATENATE(INDIRECT("Schede!F"&amp;A10+3)," ",CHAR(10),INDIRECT("Schede!G"&amp;A10+3))</f>
        <v xml:space="preserve">Da gennaio 2022  
</v>
      </c>
      <c r="F10" s="42" t="str" cm="1">
        <f t="array" aca="1" ref="F10" ca="1">INDIRECT("Schede!C"&amp;A10+4)</f>
        <v/>
      </c>
      <c r="G10" s="42" t="str" cm="1">
        <f t="array" aca="1" ref="G10" ca="1">CONCATENATE(INDIRECT("Schede!F"&amp;A10+4)," ",CHAR(10),INDIRECT("Schede!G"&amp;A10+4))</f>
        <v xml:space="preserve"> 
</v>
      </c>
      <c r="H10" s="42" t="str" cm="1">
        <f t="array" aca="1" ref="H10" ca="1">INDIRECT("Schede!C"&amp;A10+5)</f>
        <v/>
      </c>
      <c r="I10" s="34" t="str" cm="1">
        <f t="array" aca="1" ref="I10" ca="1">CONCATENATE(INDIRECT("Schede!F"&amp;A10+5)," ",CHAR(10),INDIRECT("Schede!G"&amp;A10+5))</f>
        <v xml:space="preserve"> 
</v>
      </c>
      <c r="J10" s="34" t="str" cm="1">
        <f t="array" aca="1" ref="J10" ca="1">INDIRECT("Schede!C"&amp;A10+6)</f>
        <v>RTD</v>
      </c>
      <c r="K10" s="34" t="str" cm="1">
        <f t="array" aca="1" ref="K10" ca="1">INDIRECT("Schede!E"&amp;A10+6)</f>
        <v>Fondi Propri o bando PNRR o altro</v>
      </c>
      <c r="L10" s="35" cm="1">
        <f t="array" aca="1" ref="L10" ca="1">INDIRECT("Schede!C"&amp;A10+7)</f>
        <v>44927</v>
      </c>
      <c r="M10" s="35" cm="1">
        <f t="array" aca="1" ref="M10" ca="1">INDIRECT("Schede!C"&amp;A10+8)</f>
        <v>45657</v>
      </c>
      <c r="N10" s="52" cm="1">
        <f t="array" aca="1" ref="N10" ca="1">INDIRECT("Schede!E"&amp;A10+7)</f>
        <v>0</v>
      </c>
      <c r="O10" s="38" t="str" cm="1">
        <f t="array" aca="1" ref="O10" ca="1">INDIRECT("Schede!F"&amp;A10+7)</f>
        <v>Azione in corso</v>
      </c>
    </row>
    <row r="11" spans="1:35" ht="86.4" x14ac:dyDescent="0.3">
      <c r="A11" s="37">
        <f t="shared" si="0"/>
        <v>110</v>
      </c>
      <c r="B11" s="42" t="str" cm="1">
        <f t="array" aca="1" ref="B11" ca="1">CONCATENATE(INDIRECT("Schede!C"&amp;A11)," ",CHAR(10),INDIRECT("Schede!C"&amp;A11+1))</f>
        <v>OB.1.1 
CAP1.PA.LA17</v>
      </c>
      <c r="C11" s="42" t="str" cm="1">
        <f t="array" aca="1" ref="C11" ca="1">INDIRECT("Schede!D"&amp;A11)</f>
        <v>Migliorare la capacità di generare ed erogare servizi digitali</v>
      </c>
      <c r="D11" s="42" t="str" cm="1">
        <f t="array" aca="1" ref="D11" ca="1">INDIRECT("Schede!C"&amp;A11+3)</f>
        <v/>
      </c>
      <c r="E11" s="42" t="str" cm="1">
        <f t="array" aca="1" ref="E11" ca="1">CONCATENATE(INDIRECT("Schede!F"&amp;A11+3)," ",CHAR(10),INDIRECT("Schede!G"&amp;A11+3))</f>
        <v xml:space="preserve"> 
</v>
      </c>
      <c r="F11" s="42" t="str" cm="1">
        <f t="array" aca="1" ref="F11" ca="1">INDIRECT("Schede!C"&amp;A11+4)</f>
        <v>Le PA avviano il percorso di migrazione verso il cloud consultando il manuale di abilitazione al cloud nell’ambito del relativo programma</v>
      </c>
      <c r="G11" s="42" t="str" cm="1">
        <f t="array" aca="1" ref="G11" ca="1">CONCATENATE(INDIRECT("Schede!F"&amp;A11+4)," ",CHAR(10),INDIRECT("Schede!G"&amp;A11+4))</f>
        <v xml:space="preserve">Da ottobre 2021 (in corso)  
</v>
      </c>
      <c r="H11" s="42" t="str" cm="1">
        <f t="array" aca="1" ref="H11" ca="1">INDIRECT("Schede!C"&amp;A11+5)</f>
        <v>Le PA avviano il percorso di migrazione verso il cloud in coerenza con quanto previsto dalla Strategia Cloud Italia</v>
      </c>
      <c r="I11" s="34" t="str" cm="1">
        <f t="array" aca="1" ref="I11" ca="1">CONCATENATE(INDIRECT("Schede!F"&amp;A11+5)," ",CHAR(10),INDIRECT("Schede!G"&amp;A11+5))</f>
        <v xml:space="preserve">Linee di azione ancora vigenti   
</v>
      </c>
      <c r="J11" s="34" t="str" cm="1">
        <f t="array" aca="1" ref="J11" ca="1">INDIRECT("Schede!C"&amp;A11+6)</f>
        <v>RTD</v>
      </c>
      <c r="K11" s="34" t="str" cm="1">
        <f t="array" aca="1" ref="K11" ca="1">INDIRECT("Schede!E"&amp;A11+6)</f>
        <v>Fondi Propri o bando PNRR o altro</v>
      </c>
      <c r="L11" s="35" cm="1">
        <f t="array" aca="1" ref="L11" ca="1">INDIRECT("Schede!C"&amp;A11+7)</f>
        <v>44927</v>
      </c>
      <c r="M11" s="35" cm="1">
        <f t="array" aca="1" ref="M11" ca="1">INDIRECT("Schede!C"&amp;A11+8)</f>
        <v>45657</v>
      </c>
      <c r="N11" s="52" cm="1">
        <f t="array" aca="1" ref="N11" ca="1">INDIRECT("Schede!E"&amp;A11+7)</f>
        <v>0</v>
      </c>
      <c r="O11" s="38" t="str" cm="1">
        <f t="array" aca="1" ref="O11" ca="1">INDIRECT("Schede!F"&amp;A11+7)</f>
        <v>Azione in corso</v>
      </c>
    </row>
    <row r="12" spans="1:35" ht="100.8" x14ac:dyDescent="0.3">
      <c r="A12" s="37">
        <f t="shared" si="0"/>
        <v>123</v>
      </c>
      <c r="B12" s="42" t="str" cm="1">
        <f t="array" aca="1" ref="B12" ca="1">CONCATENATE(INDIRECT("Schede!C"&amp;A12)," ",CHAR(10),INDIRECT("Schede!C"&amp;A12+1))</f>
        <v>OB.1.1 
CAP1.PA.LA18</v>
      </c>
      <c r="C12" s="42" t="str" cm="1">
        <f t="array" aca="1" ref="C12" ca="1">INDIRECT("Schede!D"&amp;A12)</f>
        <v>Migliorare la capacità di generare ed erogare servizi digitali</v>
      </c>
      <c r="D12" s="42" t="str" cm="1">
        <f t="array" aca="1" ref="D12" ca="1">INDIRECT("Schede!C"&amp;A12+3)</f>
        <v/>
      </c>
      <c r="E12" s="42" t="str" cm="1">
        <f t="array" aca="1" ref="E12" ca="1">CONCATENATE(INDIRECT("Schede!F"&amp;A12+3)," ",CHAR(10),INDIRECT("Schede!G"&amp;A12+3))</f>
        <v xml:space="preserve"> 
</v>
      </c>
      <c r="F12" s="42" t="str" cm="1">
        <f t="array" aca="1" ref="F12" ca="1">INDIRECT("Schede!C"&amp;A12+4)</f>
        <v>Le amministrazioni coinvolte nell’attuazione nazionale del Regolamento sul Single Digital Gateway attivano Web Analytics Italia per tutte le pagine da loro referenziate sul link repository europeo</v>
      </c>
      <c r="G12" s="42" t="str" cm="1">
        <f t="array" aca="1" ref="G12" ca="1">CONCATENATE(INDIRECT("Schede!F"&amp;A12+4)," ",CHAR(10),INDIRECT("Schede!G"&amp;A12+4))</f>
        <v xml:space="preserve"> 
Entro dicembre 2022 </v>
      </c>
      <c r="H12" s="42" t="str" cm="1">
        <f t="array" aca="1" ref="H12" ca="1">INDIRECT("Schede!C"&amp;A12+5)</f>
        <v>Le amministrazioni coinvolte nell’attuazione nazionale del Regolamento sul Single Digital Gateway attivano Web Analytics Italia per tutte le pagine da loro referenziate sul link repository europeo</v>
      </c>
      <c r="I12" s="34" t="str" cm="1">
        <f t="array" aca="1" ref="I12" ca="1">CONCATENATE(INDIRECT("Schede!F"&amp;A12+5)," ",CHAR(10),INDIRECT("Schede!G"&amp;A12+5))</f>
        <v xml:space="preserve"> 
Entro dicembre 2022 </v>
      </c>
      <c r="J12" s="34" t="str" cm="1">
        <f t="array" aca="1" ref="J12" ca="1">INDIRECT("Schede!C"&amp;A12+6)</f>
        <v>RTD</v>
      </c>
      <c r="K12" s="34" t="str" cm="1">
        <f t="array" aca="1" ref="K12" ca="1">INDIRECT("Schede!E"&amp;A12+6)</f>
        <v>Fondi Propri o bando PNRR o altro</v>
      </c>
      <c r="L12" s="35" cm="1">
        <f t="array" aca="1" ref="L12" ca="1">INDIRECT("Schede!C"&amp;A12+7)</f>
        <v>44927</v>
      </c>
      <c r="M12" s="35" cm="1">
        <f t="array" aca="1" ref="M12" ca="1">INDIRECT("Schede!C"&amp;A12+8)</f>
        <v>45657</v>
      </c>
      <c r="N12" s="52" cm="1">
        <f t="array" aca="1" ref="N12" ca="1">INDIRECT("Schede!E"&amp;A12+7)</f>
        <v>0</v>
      </c>
      <c r="O12" s="38" t="str" cm="1">
        <f t="array" aca="1" ref="O12" ca="1">INDIRECT("Schede!F"&amp;A12+7)</f>
        <v>Azione in corso</v>
      </c>
    </row>
    <row r="13" spans="1:35" ht="187.2" x14ac:dyDescent="0.3">
      <c r="A13" s="37">
        <f t="shared" si="0"/>
        <v>136</v>
      </c>
      <c r="B13" s="42" t="str" cm="1">
        <f t="array" aca="1" ref="B13" ca="1">CONCATENATE(INDIRECT("Schede!C"&amp;A13)," ",CHAR(10),INDIRECT("Schede!C"&amp;A13+1))</f>
        <v>OB.1.1 
CAP1.PA.LA19</v>
      </c>
      <c r="C13" s="42" t="str" cm="1">
        <f t="array" aca="1" ref="C13" ca="1">INDIRECT("Schede!D"&amp;A13)</f>
        <v>Migliorare la capacità di generare ed erogare servizi digitali</v>
      </c>
      <c r="D13" s="42" t="str" cm="1">
        <f t="array" aca="1" ref="D13" ca="1">INDIRECT("Schede!C"&amp;A13+3)</f>
        <v/>
      </c>
      <c r="E13" s="42" t="str" cm="1">
        <f t="array" aca="1" ref="E13" ca="1">CONCATENATE(INDIRECT("Schede!F"&amp;A13+3)," ",CHAR(10),INDIRECT("Schede!G"&amp;A13+3))</f>
        <v xml:space="preserve"> 
</v>
      </c>
      <c r="F13" s="42" t="str" cm="1">
        <f t="array" aca="1" ref="F13" ca="1">INDIRECT("Schede!C"&amp;A13+4)</f>
        <v>Almeno i Comuni con una popolazione superiore a 15.000 abitanti, le città metropolitane, le università e istituti di istruzione universitaria pubblici, le regioni e province autonome attivano Web Analytics Italia o un altro strumento di rilevazione delle statistiche di utilizzo dei propri siti web che rispetti adeguatamente le prescrizioni indicate dal GDPR</v>
      </c>
      <c r="G13" s="42" t="str" cm="1">
        <f t="array" aca="1" ref="G13" ca="1">CONCATENATE(INDIRECT("Schede!F"&amp;A13+4)," ",CHAR(10),INDIRECT("Schede!G"&amp;A13+4))</f>
        <v xml:space="preserve"> 
Entro dicembre 2023 </v>
      </c>
      <c r="H13" s="42" t="str" cm="1">
        <f t="array" aca="1" ref="H13" ca="1">INDIRECT("Schede!C"&amp;A13+5)</f>
        <v>Almeno i Comuni con una popolazione superiore a 15.000 abitanti, le Città metropolitane, le Province le Università e istituti di istruzione universitaria pubblici, le Regioni e Province autonome attivano uno strumento di rilevazione delle statistiche di utilizzo dei propri siti web che rispetti adeguatamente le prescrizioni indicate dal GDPR</v>
      </c>
      <c r="I13" s="34" t="str" cm="1">
        <f t="array" aca="1" ref="I13" ca="1">CONCATENATE(INDIRECT("Schede!F"&amp;A13+5)," ",CHAR(10),INDIRECT("Schede!G"&amp;A13+5))</f>
        <v xml:space="preserve"> 
Entro dicembre 2023 </v>
      </c>
      <c r="J13" s="34" t="str" cm="1">
        <f t="array" aca="1" ref="J13" ca="1">INDIRECT("Schede!C"&amp;A13+6)</f>
        <v>RTD</v>
      </c>
      <c r="K13" s="34" t="str" cm="1">
        <f t="array" aca="1" ref="K13" ca="1">INDIRECT("Schede!E"&amp;A13+6)</f>
        <v>Fondi Propri o bando PNRR o altro</v>
      </c>
      <c r="L13" s="35" cm="1">
        <f t="array" aca="1" ref="L13" ca="1">INDIRECT("Schede!C"&amp;A13+7)</f>
        <v>44927</v>
      </c>
      <c r="M13" s="35" cm="1">
        <f t="array" aca="1" ref="M13" ca="1">INDIRECT("Schede!C"&amp;A13+8)</f>
        <v>45657</v>
      </c>
      <c r="N13" s="52" cm="1">
        <f t="array" aca="1" ref="N13" ca="1">INDIRECT("Schede!E"&amp;A13+7)</f>
        <v>0</v>
      </c>
      <c r="O13" s="38" t="str" cm="1">
        <f t="array" aca="1" ref="O13" ca="1">INDIRECT("Schede!F"&amp;A13+7)</f>
        <v>Azione in corso</v>
      </c>
    </row>
    <row r="14" spans="1:35" ht="43.2" x14ac:dyDescent="0.3">
      <c r="A14" s="37">
        <f t="shared" si="0"/>
        <v>149</v>
      </c>
      <c r="B14" s="42" t="str" cm="1">
        <f t="array" aca="1" ref="B14" ca="1">CONCATENATE(INDIRECT("Schede!C"&amp;A14)," ",CHAR(10),INDIRECT("Schede!C"&amp;A14+1))</f>
        <v>OB.1.2 
CAP1.PA.LA09</v>
      </c>
      <c r="C14" s="42" t="str" cm="1">
        <f t="array" aca="1" ref="C14" ca="1">INDIRECT("Schede!D"&amp;A14)</f>
        <v>Migliorare l’esperienza d’uso e l’accessibilità dei servizi</v>
      </c>
      <c r="D14" s="42" t="str" cm="1">
        <f t="array" aca="1" ref="D14" ca="1">INDIRECT("Schede!C"&amp;A14+3)</f>
        <v>Nei procedimenti di acquisizione di beni e servizi ICT, le PA devono far riferimento alle Linee guida di design</v>
      </c>
      <c r="E14" s="42" t="str" cm="1">
        <f t="array" aca="1" ref="E14" ca="1">CONCATENATE(INDIRECT("Schede!F"&amp;A14+3)," ",CHAR(10),INDIRECT("Schede!G"&amp;A14+3))</f>
        <v xml:space="preserve">Da settembre 2020  
</v>
      </c>
      <c r="F14" s="42" t="str" cm="1">
        <f t="array" aca="1" ref="F14" ca="1">INDIRECT("Schede!C"&amp;A14+4)</f>
        <v/>
      </c>
      <c r="G14" s="42" t="str" cm="1">
        <f t="array" aca="1" ref="G14" ca="1">CONCATENATE(INDIRECT("Schede!F"&amp;A14+4)," ",CHAR(10),INDIRECT("Schede!G"&amp;A14+4))</f>
        <v xml:space="preserve"> 
</v>
      </c>
      <c r="H14" s="42" t="str" cm="1">
        <f t="array" aca="1" ref="H14" ca="1">INDIRECT("Schede!C"&amp;A14+5)</f>
        <v/>
      </c>
      <c r="I14" s="34" t="str" cm="1">
        <f t="array" aca="1" ref="I14" ca="1">CONCATENATE(INDIRECT("Schede!F"&amp;A14+5)," ",CHAR(10),INDIRECT("Schede!G"&amp;A14+5))</f>
        <v xml:space="preserve"> 
</v>
      </c>
      <c r="J14" s="34" t="str" cm="1">
        <f t="array" aca="1" ref="J14" ca="1">INDIRECT("Schede!C"&amp;A14+6)</f>
        <v>RTD</v>
      </c>
      <c r="K14" s="34" t="str" cm="1">
        <f t="array" aca="1" ref="K14" ca="1">INDIRECT("Schede!E"&amp;A14+6)</f>
        <v>Fondi Propri o bando PNRR o altro</v>
      </c>
      <c r="L14" s="35" cm="1">
        <f t="array" aca="1" ref="L14" ca="1">INDIRECT("Schede!C"&amp;A14+7)</f>
        <v>44927</v>
      </c>
      <c r="M14" s="35" cm="1">
        <f t="array" aca="1" ref="M14" ca="1">INDIRECT("Schede!C"&amp;A14+8)</f>
        <v>45657</v>
      </c>
      <c r="N14" s="52" cm="1">
        <f t="array" aca="1" ref="N14" ca="1">INDIRECT("Schede!E"&amp;A14+7)</f>
        <v>0</v>
      </c>
      <c r="O14" s="38" t="str" cm="1">
        <f t="array" aca="1" ref="O14" ca="1">INDIRECT("Schede!F"&amp;A14+7)</f>
        <v>Azione in corso</v>
      </c>
    </row>
    <row r="15" spans="1:35" ht="100.8" x14ac:dyDescent="0.3">
      <c r="A15" s="37">
        <f t="shared" si="0"/>
        <v>162</v>
      </c>
      <c r="B15" s="42" t="str" cm="1">
        <f t="array" aca="1" ref="B15" ca="1">CONCATENATE(INDIRECT("Schede!C"&amp;A15)," ",CHAR(10),INDIRECT("Schede!C"&amp;A15+1))</f>
        <v>OB.1.2 
CAP1.PA.LA10</v>
      </c>
      <c r="C15" s="42" t="str" cm="1">
        <f t="array" aca="1" ref="C15" ca="1">INDIRECT("Schede!D"&amp;A15)</f>
        <v>Migliorare l’esperienza d’uso e l’accessibilità dei servizi</v>
      </c>
      <c r="D15" s="42" t="str" cm="1">
        <f t="array" aca="1" ref="D15" ca="1">INDIRECT("Schede!C"&amp;A15+3)</f>
        <v>Le PA comunicano ad AGID, tramite apposito form online, l’esito dei test di usabilità del proprio sito istituzionale</v>
      </c>
      <c r="E15" s="42" t="str" cm="1">
        <f t="array" aca="1" ref="E15" ca="1">CONCATENATE(INDIRECT("Schede!F"&amp;A15+3)," ",CHAR(10),INDIRECT("Schede!G"&amp;A15+3))</f>
        <v xml:space="preserve">Da settembre 2020  
</v>
      </c>
      <c r="F15" s="42" t="str" cm="1">
        <f t="array" aca="1" ref="F15" ca="1">INDIRECT("Schede!C"&amp;A15+4)</f>
        <v>Le PA effettuano test di usabilità e possono comunicare ad AGID, tramite l’applicazione form.agid.gov.it, l’esito dei test di usabilità del proprio sito istituzionale</v>
      </c>
      <c r="G15" s="42" t="str" cm="1">
        <f t="array" aca="1" ref="G15" ca="1">CONCATENATE(INDIRECT("Schede!F"&amp;A15+4)," ",CHAR(10),INDIRECT("Schede!G"&amp;A15+4))</f>
        <v xml:space="preserve">Da gennaio 2022  
</v>
      </c>
      <c r="H15" s="42" t="str" cm="1">
        <f t="array" aca="1" ref="H15" ca="1">INDIRECT("Schede!C"&amp;A15+5)</f>
        <v>Le PA effettuano test di usabilità e possono comunicare ad AGID, tramite l’applicazione form.agid.gov.it, l’esito dei test di usabilità del proprio sito istituzionale</v>
      </c>
      <c r="I15" s="34" t="str" cm="1">
        <f t="array" aca="1" ref="I15" ca="1">CONCATENATE(INDIRECT("Schede!F"&amp;A15+5)," ",CHAR(10),INDIRECT("Schede!G"&amp;A15+5))</f>
        <v xml:space="preserve">Linee di azione ancora vigenti   
</v>
      </c>
      <c r="J15" s="34" t="str" cm="1">
        <f t="array" aca="1" ref="J15" ca="1">INDIRECT("Schede!C"&amp;A15+6)</f>
        <v>RTD</v>
      </c>
      <c r="K15" s="34" t="str" cm="1">
        <f t="array" aca="1" ref="K15" ca="1">INDIRECT("Schede!E"&amp;A15+6)</f>
        <v>Fondi Propri o bando PNRR o altro</v>
      </c>
      <c r="L15" s="35" cm="1">
        <f t="array" aca="1" ref="L15" ca="1">INDIRECT("Schede!C"&amp;A15+7)</f>
        <v>44927</v>
      </c>
      <c r="M15" s="35" cm="1">
        <f t="array" aca="1" ref="M15" ca="1">INDIRECT("Schede!C"&amp;A15+8)</f>
        <v>45657</v>
      </c>
      <c r="N15" s="52" cm="1">
        <f t="array" aca="1" ref="N15" ca="1">INDIRECT("Schede!E"&amp;A15+7)</f>
        <v>0</v>
      </c>
      <c r="O15" s="38" t="str" cm="1">
        <f t="array" aca="1" ref="O15" ca="1">INDIRECT("Schede!F"&amp;A15+7)</f>
        <v>Azione in corso</v>
      </c>
    </row>
    <row r="16" spans="1:35" ht="72" x14ac:dyDescent="0.3">
      <c r="A16" s="37">
        <f t="shared" si="0"/>
        <v>175</v>
      </c>
      <c r="B16" s="42" t="str" cm="1">
        <f t="array" aca="1" ref="B16" ca="1">CONCATENATE(INDIRECT("Schede!C"&amp;A16)," ",CHAR(10),INDIRECT("Schede!C"&amp;A16+1))</f>
        <v>OB.1.2 
CAP1.PA.LA11</v>
      </c>
      <c r="C16" s="42" t="str" cm="1">
        <f t="array" aca="1" ref="C16" ca="1">INDIRECT("Schede!D"&amp;A16)</f>
        <v>Migliorare l’esperienza d’uso e l’accessibilità dei servizi</v>
      </c>
      <c r="D16" s="42" t="str" cm="1">
        <f t="array" aca="1" ref="D16" ca="1">INDIRECT("Schede!C"&amp;A16+3)</f>
        <v>Le PA pubblicano, entro il 23 settembre 2020, tramite l’applicazione form.agid.gov.it, una dichiarazione di accessibilità per ciascuno dei loro i siti web</v>
      </c>
      <c r="E16" s="42" t="str" cm="1">
        <f t="array" aca="1" ref="E16" ca="1">CONCATENATE(INDIRECT("Schede!F"&amp;A16+3)," ",CHAR(10),INDIRECT("Schede!G"&amp;A16+3))</f>
        <v xml:space="preserve"> 
Entro settembre 2020 </v>
      </c>
      <c r="F16" s="42" t="str" cm="1">
        <f t="array" aca="1" ref="F16" ca="1">INDIRECT("Schede!C"&amp;A16+4)</f>
        <v/>
      </c>
      <c r="G16" s="42" t="str" cm="1">
        <f t="array" aca="1" ref="G16" ca="1">CONCATENATE(INDIRECT("Schede!F"&amp;A16+4)," ",CHAR(10),INDIRECT("Schede!G"&amp;A16+4))</f>
        <v xml:space="preserve"> 
</v>
      </c>
      <c r="H16" s="42" t="str" cm="1">
        <f t="array" aca="1" ref="H16" ca="1">INDIRECT("Schede!C"&amp;A16+5)</f>
        <v/>
      </c>
      <c r="I16" s="34" t="str" cm="1">
        <f t="array" aca="1" ref="I16" ca="1">CONCATENATE(INDIRECT("Schede!F"&amp;A16+5)," ",CHAR(10),INDIRECT("Schede!G"&amp;A16+5))</f>
        <v xml:space="preserve"> 
</v>
      </c>
      <c r="J16" s="34" t="str" cm="1">
        <f t="array" aca="1" ref="J16" ca="1">INDIRECT("Schede!C"&amp;A16+6)</f>
        <v>RTD</v>
      </c>
      <c r="K16" s="34" t="str" cm="1">
        <f t="array" aca="1" ref="K16" ca="1">INDIRECT("Schede!E"&amp;A16+6)</f>
        <v>Fondi Propri o bando PNRR o altro</v>
      </c>
      <c r="L16" s="35" cm="1">
        <f t="array" aca="1" ref="L16" ca="1">INDIRECT("Schede!C"&amp;A16+7)</f>
        <v>44927</v>
      </c>
      <c r="M16" s="35" cm="1">
        <f t="array" aca="1" ref="M16" ca="1">INDIRECT("Schede!C"&amp;A16+8)</f>
        <v>45657</v>
      </c>
      <c r="N16" s="52" cm="1">
        <f t="array" aca="1" ref="N16" ca="1">INDIRECT("Schede!E"&amp;A16+7)</f>
        <v>0</v>
      </c>
      <c r="O16" s="38" t="str" cm="1">
        <f t="array" aca="1" ref="O16" ca="1">INDIRECT("Schede!F"&amp;A16+7)</f>
        <v>Azione in corso</v>
      </c>
    </row>
    <row r="17" spans="1:15" ht="86.4" x14ac:dyDescent="0.3">
      <c r="A17" s="37">
        <f t="shared" si="0"/>
        <v>188</v>
      </c>
      <c r="B17" s="42" t="str" cm="1">
        <f t="array" aca="1" ref="B17" ca="1">CONCATENATE(INDIRECT("Schede!C"&amp;A17)," ",CHAR(10),INDIRECT("Schede!C"&amp;A17+1))</f>
        <v>OB.1.2 
CAP1.PA.LA12</v>
      </c>
      <c r="C17" s="42" t="str" cm="1">
        <f t="array" aca="1" ref="C17" ca="1">INDIRECT("Schede!D"&amp;A17)</f>
        <v>Migliorare l’esperienza d’uso e l’accessibilità dei servizi</v>
      </c>
      <c r="D17" s="42" t="str" cm="1">
        <f t="array" aca="1" ref="D17" ca="1">INDIRECT("Schede!C"&amp;A17+3)</f>
        <v>Le PAC coinvolte nell’erogazione delle informazioni, previste dall’allegato 1 del Regolamento europeo 2018/1724 sul Single Digital Gateway, pubblicano le informazioni di propria competenza</v>
      </c>
      <c r="E17" s="42" t="str" cm="1">
        <f t="array" aca="1" ref="E17" ca="1">CONCATENATE(INDIRECT("Schede!F"&amp;A17+3)," ",CHAR(10),INDIRECT("Schede!G"&amp;A17+3))</f>
        <v xml:space="preserve"> 
Entro dicembre 2020 </v>
      </c>
      <c r="F17" s="42" t="str" cm="1">
        <f t="array" aca="1" ref="F17" ca="1">INDIRECT("Schede!C"&amp;A17+4)</f>
        <v/>
      </c>
      <c r="G17" s="42" t="str" cm="1">
        <f t="array" aca="1" ref="G17" ca="1">CONCATENATE(INDIRECT("Schede!F"&amp;A17+4)," ",CHAR(10),INDIRECT("Schede!G"&amp;A17+4))</f>
        <v xml:space="preserve"> 
</v>
      </c>
      <c r="H17" s="42" t="str" cm="1">
        <f t="array" aca="1" ref="H17" ca="1">INDIRECT("Schede!C"&amp;A17+5)</f>
        <v/>
      </c>
      <c r="I17" s="34" t="str" cm="1">
        <f t="array" aca="1" ref="I17" ca="1">CONCATENATE(INDIRECT("Schede!F"&amp;A17+5)," ",CHAR(10),INDIRECT("Schede!G"&amp;A17+5))</f>
        <v xml:space="preserve"> 
</v>
      </c>
      <c r="J17" s="34" t="str" cm="1">
        <f t="array" aca="1" ref="J17" ca="1">INDIRECT("Schede!C"&amp;A17+6)</f>
        <v>RTD</v>
      </c>
      <c r="K17" s="34" t="str" cm="1">
        <f t="array" aca="1" ref="K17" ca="1">INDIRECT("Schede!E"&amp;A17+6)</f>
        <v>Fondi Propri o bando PNRR o altro</v>
      </c>
      <c r="L17" s="35" cm="1">
        <f t="array" aca="1" ref="L17" ca="1">INDIRECT("Schede!C"&amp;A17+7)</f>
        <v>44927</v>
      </c>
      <c r="M17" s="35" cm="1">
        <f t="array" aca="1" ref="M17" ca="1">INDIRECT("Schede!C"&amp;A17+8)</f>
        <v>45657</v>
      </c>
      <c r="N17" s="52" cm="1">
        <f t="array" aca="1" ref="N17" ca="1">INDIRECT("Schede!E"&amp;A17+7)</f>
        <v>0</v>
      </c>
      <c r="O17" s="38" t="str" cm="1">
        <f t="array" aca="1" ref="O17" ca="1">INDIRECT("Schede!F"&amp;A17+7)</f>
        <v>Azione in corso</v>
      </c>
    </row>
    <row r="18" spans="1:15" ht="28.8" x14ac:dyDescent="0.3">
      <c r="A18" s="37">
        <f t="shared" si="0"/>
        <v>201</v>
      </c>
      <c r="B18" s="42" t="str" cm="1">
        <f t="array" aca="1" ref="B18" ca="1">CONCATENATE(INDIRECT("Schede!C"&amp;A18)," ",CHAR(10),INDIRECT("Schede!C"&amp;A18+1))</f>
        <v>OB.1.2 
CAP1.PA.LA13</v>
      </c>
      <c r="C18" s="42" t="str" cm="1">
        <f t="array" aca="1" ref="C18" ca="1">INDIRECT("Schede!D"&amp;A18)</f>
        <v>Migliorare l’esperienza d’uso e l’accessibilità dei servizi</v>
      </c>
      <c r="D18" s="42" t="str" cm="1">
        <f t="array" aca="1" ref="D18" ca="1">INDIRECT("Schede!C"&amp;A18+3)</f>
        <v>Le PA devono pubblicare gli obiettivi di accessibilità sul proprio sito</v>
      </c>
      <c r="E18" s="42" t="str" cm="1">
        <f t="array" aca="1" ref="E18" ca="1">CONCATENATE(INDIRECT("Schede!F"&amp;A18+3)," ",CHAR(10),INDIRECT("Schede!G"&amp;A18+3))</f>
        <v xml:space="preserve"> 
Entro marzo 2021 </v>
      </c>
      <c r="F18" s="42" t="str" cm="1">
        <f t="array" aca="1" ref="F18" ca="1">INDIRECT("Schede!C"&amp;A18+4)</f>
        <v/>
      </c>
      <c r="G18" s="42" t="str" cm="1">
        <f t="array" aca="1" ref="G18" ca="1">CONCATENATE(INDIRECT("Schede!F"&amp;A18+4)," ",CHAR(10),INDIRECT("Schede!G"&amp;A18+4))</f>
        <v xml:space="preserve"> 
</v>
      </c>
      <c r="H18" s="42" t="str" cm="1">
        <f t="array" aca="1" ref="H18" ca="1">INDIRECT("Schede!C"&amp;A18+5)</f>
        <v/>
      </c>
      <c r="I18" s="34" t="str" cm="1">
        <f t="array" aca="1" ref="I18" ca="1">CONCATENATE(INDIRECT("Schede!F"&amp;A18+5)," ",CHAR(10),INDIRECT("Schede!G"&amp;A18+5))</f>
        <v xml:space="preserve"> 
</v>
      </c>
      <c r="J18" s="34" t="str" cm="1">
        <f t="array" aca="1" ref="J18" ca="1">INDIRECT("Schede!C"&amp;A18+6)</f>
        <v>RTD</v>
      </c>
      <c r="K18" s="34" t="str" cm="1">
        <f t="array" aca="1" ref="K18" ca="1">INDIRECT("Schede!E"&amp;A18+6)</f>
        <v>Fondi Propri o bando PNRR o altro</v>
      </c>
      <c r="L18" s="35" cm="1">
        <f t="array" aca="1" ref="L18" ca="1">INDIRECT("Schede!C"&amp;A18+7)</f>
        <v>44927</v>
      </c>
      <c r="M18" s="35" cm="1">
        <f t="array" aca="1" ref="M18" ca="1">INDIRECT("Schede!C"&amp;A18+8)</f>
        <v>45657</v>
      </c>
      <c r="N18" s="52" cm="1">
        <f t="array" aca="1" ref="N18" ca="1">INDIRECT("Schede!E"&amp;A18+7)</f>
        <v>0</v>
      </c>
      <c r="O18" s="38" t="str" cm="1">
        <f t="array" aca="1" ref="O18" ca="1">INDIRECT("Schede!F"&amp;A18+7)</f>
        <v>Azione in corso</v>
      </c>
    </row>
    <row r="19" spans="1:15" ht="72" x14ac:dyDescent="0.3">
      <c r="A19" s="37">
        <f t="shared" si="0"/>
        <v>214</v>
      </c>
      <c r="B19" s="42" t="str" cm="1">
        <f t="array" aca="1" ref="B19" ca="1">CONCATENATE(INDIRECT("Schede!C"&amp;A19)," ",CHAR(10),INDIRECT("Schede!C"&amp;A19+1))</f>
        <v>OB.1.2 
CAP1.PA.LA14</v>
      </c>
      <c r="C19" s="42" t="str" cm="1">
        <f t="array" aca="1" ref="C19" ca="1">INDIRECT("Schede!D"&amp;A19)</f>
        <v>Migliorare l’esperienza d’uso e l’accessibilità dei servizi</v>
      </c>
      <c r="D19" s="42" t="str" cm="1">
        <f t="array" aca="1" ref="D19" ca="1">INDIRECT("Schede!C"&amp;A19+3)</f>
        <v>Le PA comunicano ad AGID, tramite apposito form online, l’uso dei modelli per lo sviluppo web per i propri siti istituzionali</v>
      </c>
      <c r="E19" s="42" t="str" cm="1">
        <f t="array" aca="1" ref="E19" ca="1">CONCATENATE(INDIRECT("Schede!F"&amp;A19+3)," ",CHAR(10),INDIRECT("Schede!G"&amp;A19+3))</f>
        <v xml:space="preserve">Da aprile 2021  
</v>
      </c>
      <c r="F19" s="42" t="str" cm="1">
        <f t="array" aca="1" ref="F19" ca="1">INDIRECT("Schede!C"&amp;A19+4)</f>
        <v>Le PA comunicano ad AGID, tramite apposito form online, l’uso dei modelli per lo sviluppo web per i propri siti istituzionali</v>
      </c>
      <c r="G19" s="42" t="str" cm="1">
        <f t="array" aca="1" ref="G19" ca="1">CONCATENATE(INDIRECT("Schede!F"&amp;A19+4)," ",CHAR(10),INDIRECT("Schede!G"&amp;A19+4))</f>
        <v xml:space="preserve">Da aprile 2021 (in corso)  
</v>
      </c>
      <c r="H19" s="42" t="str" cm="1">
        <f t="array" aca="1" ref="H19" ca="1">INDIRECT("Schede!C"&amp;A19+5)</f>
        <v>Le PA comunicano ad AGID, tramite apposito form online, l’uso dei modelli per lo sviluppo web per i propri siti istituzionali</v>
      </c>
      <c r="I19" s="34" t="str" cm="1">
        <f t="array" aca="1" ref="I19" ca="1">CONCATENATE(INDIRECT("Schede!F"&amp;A19+5)," ",CHAR(10),INDIRECT("Schede!G"&amp;A19+5))</f>
        <v xml:space="preserve">Linee di azione ancora vigenti   
</v>
      </c>
      <c r="J19" s="34" t="str" cm="1">
        <f t="array" aca="1" ref="J19" ca="1">INDIRECT("Schede!C"&amp;A19+6)</f>
        <v>RTD</v>
      </c>
      <c r="K19" s="34" t="str" cm="1">
        <f t="array" aca="1" ref="K19" ca="1">INDIRECT("Schede!E"&amp;A19+6)</f>
        <v>Fondi Propri o bando PNRR o altro</v>
      </c>
      <c r="L19" s="35" cm="1">
        <f t="array" aca="1" ref="L19" ca="1">INDIRECT("Schede!C"&amp;A19+7)</f>
        <v>44927</v>
      </c>
      <c r="M19" s="35" cm="1">
        <f t="array" aca="1" ref="M19" ca="1">INDIRECT("Schede!C"&amp;A19+8)</f>
        <v>45657</v>
      </c>
      <c r="N19" s="52" cm="1">
        <f t="array" aca="1" ref="N19" ca="1">INDIRECT("Schede!E"&amp;A19+7)</f>
        <v>0</v>
      </c>
      <c r="O19" s="38" t="str" cm="1">
        <f t="array" aca="1" ref="O19" ca="1">INDIRECT("Schede!F"&amp;A19+7)</f>
        <v>Azione in corso</v>
      </c>
    </row>
    <row r="20" spans="1:15" ht="72" x14ac:dyDescent="0.3">
      <c r="A20" s="37">
        <f t="shared" si="0"/>
        <v>227</v>
      </c>
      <c r="B20" s="42" t="str" cm="1">
        <f t="array" aca="1" ref="B20" ca="1">CONCATENATE(INDIRECT("Schede!C"&amp;A20)," ",CHAR(10),INDIRECT("Schede!C"&amp;A20+1))</f>
        <v>OB.1.2 
CAP1.PA.LA15</v>
      </c>
      <c r="C20" s="42" t="str" cm="1">
        <f t="array" aca="1" ref="C20" ca="1">INDIRECT("Schede!D"&amp;A20)</f>
        <v>Migliorare l’esperienza d’uso e l’accessibilità dei servizi</v>
      </c>
      <c r="D20" s="42" t="str" cm="1">
        <f t="array" aca="1" ref="D20" ca="1">INDIRECT("Schede!C"&amp;A20+3)</f>
        <v>Le PA devono pubblicare, entro il 23 giugno 2021, la dichiarazione di accessibilità per le APP mobili, tramite l’applicazione form.agid.gov.it</v>
      </c>
      <c r="E20" s="42" t="str" cm="1">
        <f t="array" aca="1" ref="E20" ca="1">CONCATENATE(INDIRECT("Schede!F"&amp;A20+3)," ",CHAR(10),INDIRECT("Schede!G"&amp;A20+3))</f>
        <v xml:space="preserve"> 
Entro giugno 2021 </v>
      </c>
      <c r="F20" s="42" t="str" cm="1">
        <f t="array" aca="1" ref="F20" ca="1">INDIRECT("Schede!C"&amp;A20+4)</f>
        <v/>
      </c>
      <c r="G20" s="42" t="str" cm="1">
        <f t="array" aca="1" ref="G20" ca="1">CONCATENATE(INDIRECT("Schede!F"&amp;A20+4)," ",CHAR(10),INDIRECT("Schede!G"&amp;A20+4))</f>
        <v xml:space="preserve"> 
</v>
      </c>
      <c r="H20" s="42" t="str" cm="1">
        <f t="array" aca="1" ref="H20" ca="1">INDIRECT("Schede!C"&amp;A20+5)</f>
        <v/>
      </c>
      <c r="I20" s="34" t="str" cm="1">
        <f t="array" aca="1" ref="I20" ca="1">CONCATENATE(INDIRECT("Schede!F"&amp;A20+5)," ",CHAR(10),INDIRECT("Schede!G"&amp;A20+5))</f>
        <v xml:space="preserve"> 
</v>
      </c>
      <c r="J20" s="34" t="str" cm="1">
        <f t="array" aca="1" ref="J20" ca="1">INDIRECT("Schede!C"&amp;A20+6)</f>
        <v>RTD</v>
      </c>
      <c r="K20" s="34" t="str" cm="1">
        <f t="array" aca="1" ref="K20" ca="1">INDIRECT("Schede!E"&amp;A20+6)</f>
        <v>Fondi Propri o bando PNRR o altro</v>
      </c>
      <c r="L20" s="35" cm="1">
        <f t="array" aca="1" ref="L20" ca="1">INDIRECT("Schede!C"&amp;A20+7)</f>
        <v>44927</v>
      </c>
      <c r="M20" s="35" cm="1">
        <f t="array" aca="1" ref="M20" ca="1">INDIRECT("Schede!C"&amp;A20+8)</f>
        <v>45657</v>
      </c>
      <c r="N20" s="52" cm="1">
        <f t="array" aca="1" ref="N20" ca="1">INDIRECT("Schede!E"&amp;A20+7)</f>
        <v>0</v>
      </c>
      <c r="O20" s="38" t="str" cm="1">
        <f t="array" aca="1" ref="O20" ca="1">INDIRECT("Schede!F"&amp;A20+7)</f>
        <v>Azione in corso</v>
      </c>
    </row>
    <row r="21" spans="1:15" ht="57.6" x14ac:dyDescent="0.3">
      <c r="A21" s="37">
        <f t="shared" si="0"/>
        <v>240</v>
      </c>
      <c r="B21" s="42" t="str" cm="1">
        <f t="array" aca="1" ref="B21" ca="1">CONCATENATE(INDIRECT("Schede!C"&amp;A21)," ",CHAR(10),INDIRECT("Schede!C"&amp;A21+1))</f>
        <v>OB.1.2 
CAP1.PA.LA16</v>
      </c>
      <c r="C21" s="42" t="str" cm="1">
        <f t="array" aca="1" ref="C21" ca="1">INDIRECT("Schede!D"&amp;A21)</f>
        <v>Migliorare l’esperienza d’uso e l’accessibilità dei servizi</v>
      </c>
      <c r="D21" s="42" t="str" cm="1">
        <f t="array" aca="1" ref="D21" ca="1">INDIRECT("Schede!C"&amp;A21+3)</f>
        <v>Le PA devono pubblicare gli obiettivi di accessibilità sul proprio sito</v>
      </c>
      <c r="E21" s="42" t="str" cm="1">
        <f t="array" aca="1" ref="E21" ca="1">CONCATENATE(INDIRECT("Schede!F"&amp;A21+3)," ",CHAR(10),INDIRECT("Schede!G"&amp;A21+3))</f>
        <v xml:space="preserve"> 
Entro marzo 2022 </v>
      </c>
      <c r="F21" s="42" t="str" cm="1">
        <f t="array" aca="1" ref="F21" ca="1">INDIRECT("Schede!C"&amp;A21+4)</f>
        <v>Le PA devono pubblicare gli obiettivi di accessibilità sul proprio sito</v>
      </c>
      <c r="G21" s="42" t="str" cm="1">
        <f t="array" aca="1" ref="G21" ca="1">CONCATENATE(INDIRECT("Schede!F"&amp;A21+4)," ",CHAR(10),INDIRECT("Schede!G"&amp;A21+4))</f>
        <v xml:space="preserve"> 
Entro marzo 2022 </v>
      </c>
      <c r="H21" s="42" t="str" cm="1">
        <f t="array" aca="1" ref="H21" ca="1">INDIRECT("Schede!C"&amp;A21+5)</f>
        <v>Entro 31 marzo 2023 le PA devono pubblicare gli obiettivi di accessibilità sul proprio sito</v>
      </c>
      <c r="I21" s="34" t="str" cm="1">
        <f t="array" aca="1" ref="I21" ca="1">CONCATENATE(INDIRECT("Schede!F"&amp;A21+5)," ",CHAR(10),INDIRECT("Schede!G"&amp;A21+5))</f>
        <v xml:space="preserve"> 
Entro marzo 2023 </v>
      </c>
      <c r="J21" s="34" t="str" cm="1">
        <f t="array" aca="1" ref="J21" ca="1">INDIRECT("Schede!C"&amp;A21+6)</f>
        <v>RTD</v>
      </c>
      <c r="K21" s="34" t="str" cm="1">
        <f t="array" aca="1" ref="K21" ca="1">INDIRECT("Schede!E"&amp;A21+6)</f>
        <v>Fondi Propri o bando PNRR o altro</v>
      </c>
      <c r="L21" s="35" cm="1">
        <f t="array" aca="1" ref="L21" ca="1">INDIRECT("Schede!C"&amp;A21+7)</f>
        <v>44927</v>
      </c>
      <c r="M21" s="35" cm="1">
        <f t="array" aca="1" ref="M21" ca="1">INDIRECT("Schede!C"&amp;A21+8)</f>
        <v>45657</v>
      </c>
      <c r="N21" s="52" cm="1">
        <f t="array" aca="1" ref="N21" ca="1">INDIRECT("Schede!E"&amp;A21+7)</f>
        <v>0</v>
      </c>
      <c r="O21" s="38" t="str" cm="1">
        <f t="array" aca="1" ref="O21" ca="1">INDIRECT("Schede!F"&amp;A21+7)</f>
        <v>Azione in corso</v>
      </c>
    </row>
    <row r="22" spans="1:15" ht="100.8" x14ac:dyDescent="0.3">
      <c r="A22" s="37">
        <f t="shared" si="0"/>
        <v>253</v>
      </c>
      <c r="B22" s="42" t="str" cm="1">
        <f t="array" aca="1" ref="B22" ca="1">CONCATENATE(INDIRECT("Schede!C"&amp;A22)," ",CHAR(10),INDIRECT("Schede!C"&amp;A22+1))</f>
        <v>OB.1.2 
CAP1.PA.LA20</v>
      </c>
      <c r="C22" s="42" t="str" cm="1">
        <f t="array" aca="1" ref="C22" ca="1">INDIRECT("Schede!D"&amp;A22)</f>
        <v>Migliorare l’esperienza d’uso e l’accessibilità dei servizi</v>
      </c>
      <c r="D22" s="42" t="str" cm="1">
        <f t="array" aca="1" ref="D22" ca="1">INDIRECT("Schede!C"&amp;A22+3)</f>
        <v/>
      </c>
      <c r="E22" s="42" t="str" cm="1">
        <f t="array" aca="1" ref="E22" ca="1">CONCATENATE(INDIRECT("Schede!F"&amp;A22+3)," ",CHAR(10),INDIRECT("Schede!G"&amp;A22+3))</f>
        <v xml:space="preserve"> 
</v>
      </c>
      <c r="F22" s="42" t="str" cm="1">
        <f t="array" aca="1" ref="F22" ca="1">INDIRECT("Schede!C"&amp;A22+4)</f>
        <v>Le PA pubblicano, entro il 23 settembre 2022, tramite l’applicazione form.agid.gov.it, una dichiarazione di accessibilità per ciascuno dei loro i siti web e APP mobili</v>
      </c>
      <c r="G22" s="42" t="str" cm="1">
        <f t="array" aca="1" ref="G22" ca="1">CONCATENATE(INDIRECT("Schede!F"&amp;A22+4)," ",CHAR(10),INDIRECT("Schede!G"&amp;A22+4))</f>
        <v xml:space="preserve"> 
Entro settembre 2022 </v>
      </c>
      <c r="H22" s="42" t="str" cm="1">
        <f t="array" aca="1" ref="H22" ca="1">INDIRECT("Schede!C"&amp;A22+5)</f>
        <v/>
      </c>
      <c r="I22" s="34" t="str" cm="1">
        <f t="array" aca="1" ref="I22" ca="1">CONCATENATE(INDIRECT("Schede!F"&amp;A22+5)," ",CHAR(10),INDIRECT("Schede!G"&amp;A22+5))</f>
        <v xml:space="preserve"> 
</v>
      </c>
      <c r="J22" s="34" t="str" cm="1">
        <f t="array" aca="1" ref="J22" ca="1">INDIRECT("Schede!C"&amp;A22+6)</f>
        <v>RTD</v>
      </c>
      <c r="K22" s="34" t="str" cm="1">
        <f t="array" aca="1" ref="K22" ca="1">INDIRECT("Schede!E"&amp;A22+6)</f>
        <v>Fondi Propri o bando PNRR o altro</v>
      </c>
      <c r="L22" s="35" cm="1">
        <f t="array" aca="1" ref="L22" ca="1">INDIRECT("Schede!C"&amp;A22+7)</f>
        <v>44927</v>
      </c>
      <c r="M22" s="35" cm="1">
        <f t="array" aca="1" ref="M22" ca="1">INDIRECT("Schede!C"&amp;A22+8)</f>
        <v>45657</v>
      </c>
      <c r="N22" s="52" cm="1">
        <f t="array" aca="1" ref="N22" ca="1">INDIRECT("Schede!E"&amp;A22+7)</f>
        <v>0</v>
      </c>
      <c r="O22" s="38" t="str" cm="1">
        <f t="array" aca="1" ref="O22" ca="1">INDIRECT("Schede!F"&amp;A22+7)</f>
        <v>Azione in corso</v>
      </c>
    </row>
    <row r="23" spans="1:15" ht="100.8" x14ac:dyDescent="0.3">
      <c r="A23" s="37">
        <f t="shared" si="0"/>
        <v>266</v>
      </c>
      <c r="B23" s="42" t="str" cm="1">
        <f t="array" aca="1" ref="B23" ca="1">CONCATENATE(INDIRECT("Schede!C"&amp;A23)," ",CHAR(10),INDIRECT("Schede!C"&amp;A23+1))</f>
        <v>OB.1.2 
CAP1.PA.LA21</v>
      </c>
      <c r="C23" s="42" t="str" cm="1">
        <f t="array" aca="1" ref="C23" ca="1">INDIRECT("Schede!D"&amp;A23)</f>
        <v>Migliorare l’esperienza d’uso e l’accessibilità dei servizi</v>
      </c>
      <c r="D23" s="42" t="str" cm="1">
        <f t="array" aca="1" ref="D23" ca="1">INDIRECT("Schede!C"&amp;A23+3)</f>
        <v/>
      </c>
      <c r="E23" s="42" t="str" cm="1">
        <f t="array" aca="1" ref="E23" ca="1">CONCATENATE(INDIRECT("Schede!F"&amp;A23+3)," ",CHAR(10),INDIRECT("Schede!G"&amp;A23+3))</f>
        <v xml:space="preserve"> 
</v>
      </c>
      <c r="F23" s="42" t="str" cm="1">
        <f t="array" aca="1" ref="F23" ca="1">INDIRECT("Schede!C"&amp;A23+4)</f>
        <v>Le Amministrazioni adeguano i propri siti web rimuovendo, tra gli altri, gli errori relativi a 2 criteri di successo più frequentemente non soddisfatti, come pubblicato sul sito di AGID</v>
      </c>
      <c r="G23" s="42" t="str" cm="1">
        <f t="array" aca="1" ref="G23" ca="1">CONCATENATE(INDIRECT("Schede!F"&amp;A23+4)," ",CHAR(10),INDIRECT("Schede!G"&amp;A23+4))</f>
        <v xml:space="preserve"> 
Entro dicembre 2022 </v>
      </c>
      <c r="H23" s="42" t="str" cm="1">
        <f t="array" aca="1" ref="H23" ca="1">INDIRECT("Schede!C"&amp;A23+5)</f>
        <v>Le Amministrazioni adeguano i propri siti web rimuovendo, tra gli altri, gli errori relativi a 2 criteri di successo più frequentemente non soddisfatti, come pubblicato sul sito di AGID</v>
      </c>
      <c r="I23" s="34" t="str" cm="1">
        <f t="array" aca="1" ref="I23" ca="1">CONCATENATE(INDIRECT("Schede!F"&amp;A23+5)," ",CHAR(10),INDIRECT("Schede!G"&amp;A23+5))</f>
        <v xml:space="preserve"> 
Entro dicembre 2022 </v>
      </c>
      <c r="J23" s="34" t="str" cm="1">
        <f t="array" aca="1" ref="J23" ca="1">INDIRECT("Schede!C"&amp;A23+6)</f>
        <v>RTD</v>
      </c>
      <c r="K23" s="34" t="str" cm="1">
        <f t="array" aca="1" ref="K23" ca="1">INDIRECT("Schede!E"&amp;A23+6)</f>
        <v>Fondi Propri o bando PNRR o altro</v>
      </c>
      <c r="L23" s="35" cm="1">
        <f t="array" aca="1" ref="L23" ca="1">INDIRECT("Schede!C"&amp;A23+7)</f>
        <v>44927</v>
      </c>
      <c r="M23" s="35" cm="1">
        <f t="array" aca="1" ref="M23" ca="1">INDIRECT("Schede!C"&amp;A23+8)</f>
        <v>45657</v>
      </c>
      <c r="N23" s="52" cm="1">
        <f t="array" aca="1" ref="N23" ca="1">INDIRECT("Schede!E"&amp;A23+7)</f>
        <v>0</v>
      </c>
      <c r="O23" s="38" t="str" cm="1">
        <f t="array" aca="1" ref="O23" ca="1">INDIRECT("Schede!F"&amp;A23+7)</f>
        <v>Azione in corso</v>
      </c>
    </row>
    <row r="24" spans="1:15" ht="100.8" x14ac:dyDescent="0.3">
      <c r="A24" s="37">
        <f t="shared" si="0"/>
        <v>279</v>
      </c>
      <c r="B24" s="42" t="str" cm="1">
        <f t="array" aca="1" ref="B24" ca="1">CONCATENATE(INDIRECT("Schede!C"&amp;A24)," ",CHAR(10),INDIRECT("Schede!C"&amp;A24+1))</f>
        <v>OB.1.2 
CAP1.PA.LA22</v>
      </c>
      <c r="C24" s="42" t="str" cm="1">
        <f t="array" aca="1" ref="C24" ca="1">INDIRECT("Schede!D"&amp;A24)</f>
        <v>Migliorare l’esperienza d’uso e l’accessibilità dei servizi</v>
      </c>
      <c r="D24" s="42" t="str" cm="1">
        <f t="array" aca="1" ref="D24" ca="1">INDIRECT("Schede!C"&amp;A24+3)</f>
        <v/>
      </c>
      <c r="E24" s="42" t="str" cm="1">
        <f t="array" aca="1" ref="E24" ca="1">CONCATENATE(INDIRECT("Schede!F"&amp;A24+3)," ",CHAR(10),INDIRECT("Schede!G"&amp;A24+3))</f>
        <v xml:space="preserve"> 
</v>
      </c>
      <c r="F24" s="42" t="str" cm="1">
        <f t="array" aca="1" ref="F24" ca="1">INDIRECT("Schede!C"&amp;A24+4)</f>
        <v>Le Amministrazioni adeguano i propri siti web rimuovendo, tra gli altri, gli errori relativi a 2 criteri di successo più frequentemente non soddisfatti, come pubblicato sul sito di AGID</v>
      </c>
      <c r="G24" s="42" t="str" cm="1">
        <f t="array" aca="1" ref="G24" ca="1">CONCATENATE(INDIRECT("Schede!F"&amp;A24+4)," ",CHAR(10),INDIRECT("Schede!G"&amp;A24+4))</f>
        <v xml:space="preserve"> 
Entro dicembre 2023 </v>
      </c>
      <c r="H24" s="42" t="str" cm="1">
        <f t="array" aca="1" ref="H24" ca="1">INDIRECT("Schede!C"&amp;A24+5)</f>
        <v>Le PA risolvono gli errori relativi al criterio di successo “2.1.1 Tastiera (Livello A)”, come rilevato nel campione di siti web monitorato da AGID nel 2021</v>
      </c>
      <c r="I24" s="34" t="str" cm="1">
        <f t="array" aca="1" ref="I24" ca="1">CONCATENATE(INDIRECT("Schede!F"&amp;A24+5)," ",CHAR(10),INDIRECT("Schede!G"&amp;A24+5))</f>
        <v xml:space="preserve"> 
Entro dicembre 2023 </v>
      </c>
      <c r="J24" s="34" t="str" cm="1">
        <f t="array" aca="1" ref="J24" ca="1">INDIRECT("Schede!C"&amp;A24+6)</f>
        <v>RTD</v>
      </c>
      <c r="K24" s="34" t="str" cm="1">
        <f t="array" aca="1" ref="K24" ca="1">INDIRECT("Schede!E"&amp;A24+6)</f>
        <v>Fondi Propri o bando PNRR o altro</v>
      </c>
      <c r="L24" s="35" cm="1">
        <f t="array" aca="1" ref="L24" ca="1">INDIRECT("Schede!C"&amp;A24+7)</f>
        <v>44927</v>
      </c>
      <c r="M24" s="35" cm="1">
        <f t="array" aca="1" ref="M24" ca="1">INDIRECT("Schede!C"&amp;A24+8)</f>
        <v>45657</v>
      </c>
      <c r="N24" s="52" cm="1">
        <f t="array" aca="1" ref="N24" ca="1">INDIRECT("Schede!E"&amp;A24+7)</f>
        <v>0</v>
      </c>
      <c r="O24" s="38" t="str" cm="1">
        <f t="array" aca="1" ref="O24" ca="1">INDIRECT("Schede!F"&amp;A24+7)</f>
        <v>Azione in corso</v>
      </c>
    </row>
    <row r="25" spans="1:15" ht="144" x14ac:dyDescent="0.3">
      <c r="A25" s="37">
        <f t="shared" si="0"/>
        <v>292</v>
      </c>
      <c r="B25" s="42" t="str" cm="1">
        <f t="array" aca="1" ref="B25" ca="1">CONCATENATE(INDIRECT("Schede!C"&amp;A25)," ",CHAR(10),INDIRECT("Schede!C"&amp;A25+1))</f>
        <v>OB.1.2 
CAP1.PA.LA23</v>
      </c>
      <c r="C25" s="42" t="str" cm="1">
        <f t="array" aca="1" ref="C25" ca="1">INDIRECT("Schede!D"&amp;A25)</f>
        <v>Migliorare l’esperienza d’uso e l’accessibilità dei servizi</v>
      </c>
      <c r="D25" s="42" t="str" cm="1">
        <f t="array" aca="1" ref="D25" ca="1">INDIRECT("Schede!C"&amp;A25+3)</f>
        <v/>
      </c>
      <c r="E25" s="42" t="str" cm="1">
        <f t="array" aca="1" ref="E25" ca="1">CONCATENATE(INDIRECT("Schede!F"&amp;A25+3)," ",CHAR(10),INDIRECT("Schede!G"&amp;A25+3))</f>
        <v xml:space="preserve"> 
</v>
      </c>
      <c r="F25" s="42" t="str" cm="1">
        <f t="array" aca="1" ref="F25" ca="1">INDIRECT("Schede!C"&amp;A25+4)</f>
        <v>Le Amministrazioni centrali, le Regioni e le province autonome, le città metropolitane e i Comuni sopra i 150.000 abitanti comunicano ad AGID, tramite l’applicazione form.agid.gov.it, l’esito dei test di usabilità del proprio sito istituzionale</v>
      </c>
      <c r="G25" s="42" t="str" cm="1">
        <f t="array" aca="1" ref="G25" ca="1">CONCATENATE(INDIRECT("Schede!F"&amp;A25+4)," ",CHAR(10),INDIRECT("Schede!G"&amp;A25+4))</f>
        <v xml:space="preserve"> 
Entro dicembre 2023 </v>
      </c>
      <c r="H25" s="42" t="str" cm="1">
        <f t="array" aca="1" ref="H25" ca="1">INDIRECT("Schede!C"&amp;A25+5)</f>
        <v>Le PA comunicano ad AGID, tramite l’applicazione form.agid.gov.it, l’esito dei test di usabilità del proprio sito istituzionale</v>
      </c>
      <c r="I25" s="34" t="str" cm="1">
        <f t="array" aca="1" ref="I25" ca="1">CONCATENATE(INDIRECT("Schede!F"&amp;A25+5)," ",CHAR(10),INDIRECT("Schede!G"&amp;A25+5))</f>
        <v xml:space="preserve"> 
Entro dicembre 2023 </v>
      </c>
      <c r="J25" s="34" t="str" cm="1">
        <f t="array" aca="1" ref="J25" ca="1">INDIRECT("Schede!C"&amp;A25+6)</f>
        <v>RTD</v>
      </c>
      <c r="K25" s="34" t="str" cm="1">
        <f t="array" aca="1" ref="K25" ca="1">INDIRECT("Schede!E"&amp;A25+6)</f>
        <v>Fondi Propri o bando PNRR o altro</v>
      </c>
      <c r="L25" s="35" cm="1">
        <f t="array" aca="1" ref="L25" ca="1">INDIRECT("Schede!C"&amp;A25+7)</f>
        <v>44927</v>
      </c>
      <c r="M25" s="35" cm="1">
        <f t="array" aca="1" ref="M25" ca="1">INDIRECT("Schede!C"&amp;A25+8)</f>
        <v>45657</v>
      </c>
      <c r="N25" s="52" cm="1">
        <f t="array" aca="1" ref="N25" ca="1">INDIRECT("Schede!E"&amp;A25+7)</f>
        <v>0</v>
      </c>
      <c r="O25" s="38" t="str" cm="1">
        <f t="array" aca="1" ref="O25" ca="1">INDIRECT("Schede!F"&amp;A25+7)</f>
        <v>Azione in corso</v>
      </c>
    </row>
    <row r="26" spans="1:15" ht="57.6" x14ac:dyDescent="0.3">
      <c r="A26" s="37">
        <f t="shared" si="0"/>
        <v>305</v>
      </c>
      <c r="B26" s="42" t="str" cm="1">
        <f t="array" aca="1" ref="B26" ca="1">CONCATENATE(INDIRECT("Schede!C"&amp;A26)," ",CHAR(10),INDIRECT("Schede!C"&amp;A26+1))</f>
        <v>OB.1.2 
CAP1.PA.LA26</v>
      </c>
      <c r="C26" s="42" t="str" cm="1">
        <f t="array" aca="1" ref="C26" ca="1">INDIRECT("Schede!D"&amp;A26)</f>
        <v>Migliorare l’esperienza d’uso e l’accessibilità dei servizi</v>
      </c>
      <c r="D26" s="42" t="str" cm="1">
        <f t="array" aca="1" ref="D26" ca="1">INDIRECT("Schede!C"&amp;A26+3)</f>
        <v/>
      </c>
      <c r="E26" s="42" t="str" cm="1">
        <f t="array" aca="1" ref="E26" ca="1">CONCATENATE(INDIRECT("Schede!F"&amp;A26+3)," ",CHAR(10),INDIRECT("Schede!G"&amp;A26+3))</f>
        <v xml:space="preserve"> 
</v>
      </c>
      <c r="F26" s="42" t="str" cm="1">
        <f t="array" aca="1" ref="F26" ca="1">INDIRECT("Schede!C"&amp;A26+4)</f>
        <v/>
      </c>
      <c r="G26" s="42" t="str" cm="1">
        <f t="array" aca="1" ref="G26" ca="1">CONCATENATE(INDIRECT("Schede!F"&amp;A26+4)," ",CHAR(10),INDIRECT("Schede!G"&amp;A26+4))</f>
        <v xml:space="preserve"> 
</v>
      </c>
      <c r="H26" s="42" t="str" cm="1">
        <f t="array" aca="1" ref="H26" ca="1">INDIRECT("Schede!C"&amp;A26+5)</f>
        <v>Le PA devono seguire i principi delle Linee guida di design per i siti internet e i servizi digitali della PA</v>
      </c>
      <c r="I26" s="34" t="str" cm="1">
        <f t="array" aca="1" ref="I26" ca="1">CONCATENATE(INDIRECT("Schede!F"&amp;A26+5)," ",CHAR(10),INDIRECT("Schede!G"&amp;A26+5))</f>
        <v xml:space="preserve">Linee di azione ancora vigenti   
</v>
      </c>
      <c r="J26" s="34" t="str" cm="1">
        <f t="array" aca="1" ref="J26" ca="1">INDIRECT("Schede!C"&amp;A26+6)</f>
        <v>RTD</v>
      </c>
      <c r="K26" s="34" t="str" cm="1">
        <f t="array" aca="1" ref="K26" ca="1">INDIRECT("Schede!E"&amp;A26+6)</f>
        <v>Fondi Propri o bando PNRR o altro</v>
      </c>
      <c r="L26" s="35" cm="1">
        <f t="array" aca="1" ref="L26" ca="1">INDIRECT("Schede!C"&amp;A26+7)</f>
        <v>44927</v>
      </c>
      <c r="M26" s="35" cm="1">
        <f t="array" aca="1" ref="M26" ca="1">INDIRECT("Schede!C"&amp;A26+8)</f>
        <v>45657</v>
      </c>
      <c r="N26" s="52" cm="1">
        <f t="array" aca="1" ref="N26" ca="1">INDIRECT("Schede!E"&amp;A26+7)</f>
        <v>0</v>
      </c>
      <c r="O26" s="38" t="str" cm="1">
        <f t="array" aca="1" ref="O26" ca="1">INDIRECT("Schede!F"&amp;A26+7)</f>
        <v>Azione in corso</v>
      </c>
    </row>
    <row r="27" spans="1:15" ht="57.6" x14ac:dyDescent="0.3">
      <c r="A27" s="37">
        <f t="shared" si="0"/>
        <v>318</v>
      </c>
      <c r="B27" s="42" t="str" cm="1">
        <f t="array" aca="1" ref="B27" ca="1">CONCATENATE(INDIRECT("Schede!C"&amp;A27)," ",CHAR(10),INDIRECT("Schede!C"&amp;A27+1))</f>
        <v>OB.1.2 
CAP1.PA.LA27</v>
      </c>
      <c r="C27" s="42" t="str" cm="1">
        <f t="array" aca="1" ref="C27" ca="1">INDIRECT("Schede!D"&amp;A27)</f>
        <v>Migliorare l’esperienza d’uso e l’accessibilità dei servizi</v>
      </c>
      <c r="D27" s="42" t="str" cm="1">
        <f t="array" aca="1" ref="D27" ca="1">INDIRECT("Schede!C"&amp;A27+3)</f>
        <v/>
      </c>
      <c r="E27" s="42" t="str" cm="1">
        <f t="array" aca="1" ref="E27" ca="1">CONCATENATE(INDIRECT("Schede!F"&amp;A27+3)," ",CHAR(10),INDIRECT("Schede!G"&amp;A27+3))</f>
        <v xml:space="preserve"> 
</v>
      </c>
      <c r="F27" s="42" t="str" cm="1">
        <f t="array" aca="1" ref="F27" ca="1">INDIRECT("Schede!C"&amp;A27+4)</f>
        <v/>
      </c>
      <c r="G27" s="42" t="str" cm="1">
        <f t="array" aca="1" ref="G27" ca="1">CONCATENATE(INDIRECT("Schede!F"&amp;A27+4)," ",CHAR(10),INDIRECT("Schede!G"&amp;A27+4))</f>
        <v xml:space="preserve"> 
</v>
      </c>
      <c r="H27" s="42" t="str" cm="1">
        <f t="array" aca="1" ref="H27" ca="1">INDIRECT("Schede!C"&amp;A27+5)</f>
        <v>Le PA comunicano al DTD la realizzazione dei siti in adesione agli avvisi della misura 1.4.1 del PNRR</v>
      </c>
      <c r="I27" s="34" t="str" cm="1">
        <f t="array" aca="1" ref="I27" ca="1">CONCATENATE(INDIRECT("Schede!F"&amp;A27+5)," ",CHAR(10),INDIRECT("Schede!G"&amp;A27+5))</f>
        <v xml:space="preserve">Da giugno 2023  
</v>
      </c>
      <c r="J27" s="34" t="str" cm="1">
        <f t="array" aca="1" ref="J27" ca="1">INDIRECT("Schede!C"&amp;A27+6)</f>
        <v>RTD</v>
      </c>
      <c r="K27" s="34" t="str" cm="1">
        <f t="array" aca="1" ref="K27" ca="1">INDIRECT("Schede!E"&amp;A27+6)</f>
        <v>Fondi Propri o bando PNRR o altro</v>
      </c>
      <c r="L27" s="35" cm="1">
        <f t="array" aca="1" ref="L27" ca="1">INDIRECT("Schede!C"&amp;A27+7)</f>
        <v>44927</v>
      </c>
      <c r="M27" s="35" cm="1">
        <f t="array" aca="1" ref="M27" ca="1">INDIRECT("Schede!C"&amp;A27+8)</f>
        <v>45657</v>
      </c>
      <c r="N27" s="52" cm="1">
        <f t="array" aca="1" ref="N27" ca="1">INDIRECT("Schede!E"&amp;A27+7)</f>
        <v>0</v>
      </c>
      <c r="O27" s="38" t="str" cm="1">
        <f t="array" aca="1" ref="O27" ca="1">INDIRECT("Schede!F"&amp;A27+7)</f>
        <v>Azione in corso</v>
      </c>
    </row>
    <row r="28" spans="1:15" ht="100.8" x14ac:dyDescent="0.3">
      <c r="A28" s="37">
        <f t="shared" si="0"/>
        <v>331</v>
      </c>
      <c r="B28" s="42" t="str" cm="1">
        <f t="array" aca="1" ref="B28" ca="1">CONCATENATE(INDIRECT("Schede!C"&amp;A28)," ",CHAR(10),INDIRECT("Schede!C"&amp;A28+1))</f>
        <v>OB.1.2 
CAP1.PA.LA28</v>
      </c>
      <c r="C28" s="42" t="str" cm="1">
        <f t="array" aca="1" ref="C28" ca="1">INDIRECT("Schede!D"&amp;A28)</f>
        <v>Migliorare l’esperienza d’uso e l’accessibilità dei servizi</v>
      </c>
      <c r="D28" s="42" t="str" cm="1">
        <f t="array" aca="1" ref="D28" ca="1">INDIRECT("Schede!C"&amp;A28+3)</f>
        <v/>
      </c>
      <c r="E28" s="42" t="str" cm="1">
        <f t="array" aca="1" ref="E28" ca="1">CONCATENATE(INDIRECT("Schede!F"&amp;A28+3)," ",CHAR(10),INDIRECT("Schede!G"&amp;A28+3))</f>
        <v xml:space="preserve"> 
</v>
      </c>
      <c r="F28" s="42" t="str" cm="1">
        <f t="array" aca="1" ref="F28" ca="1">INDIRECT("Schede!C"&amp;A28+4)</f>
        <v/>
      </c>
      <c r="G28" s="42" t="str" cm="1">
        <f t="array" aca="1" ref="G28" ca="1">CONCATENATE(INDIRECT("Schede!F"&amp;A28+4)," ",CHAR(10),INDIRECT("Schede!G"&amp;A28+4))</f>
        <v xml:space="preserve"> 
</v>
      </c>
      <c r="H28" s="42" t="str" cm="1">
        <f t="array" aca="1" ref="H28" ca="1">INDIRECT("Schede!C"&amp;A28+5)</f>
        <v>Le PA pubblicano, entro il 23 settembre 2023, tramite l’applicazione form.agid.gov.it, una dichiarazione di accessibilità per ciascuno dei propri siti web e APP mobili</v>
      </c>
      <c r="I28" s="34" t="str" cm="1">
        <f t="array" aca="1" ref="I28" ca="1">CONCATENATE(INDIRECT("Schede!F"&amp;A28+5)," ",CHAR(10),INDIRECT("Schede!G"&amp;A28+5))</f>
        <v xml:space="preserve"> 
Entro settembre 2023 </v>
      </c>
      <c r="J28" s="34" t="str" cm="1">
        <f t="array" aca="1" ref="J28" ca="1">INDIRECT("Schede!C"&amp;A28+6)</f>
        <v>RTD</v>
      </c>
      <c r="K28" s="34" t="str" cm="1">
        <f t="array" aca="1" ref="K28" ca="1">INDIRECT("Schede!E"&amp;A28+6)</f>
        <v>Fondi Propri o bando PNRR o altro</v>
      </c>
      <c r="L28" s="35" cm="1">
        <f t="array" aca="1" ref="L28" ca="1">INDIRECT("Schede!C"&amp;A28+7)</f>
        <v>44927</v>
      </c>
      <c r="M28" s="35" cm="1">
        <f t="array" aca="1" ref="M28" ca="1">INDIRECT("Schede!C"&amp;A28+8)</f>
        <v>45657</v>
      </c>
      <c r="N28" s="52" cm="1">
        <f t="array" aca="1" ref="N28" ca="1">INDIRECT("Schede!E"&amp;A28+7)</f>
        <v>0</v>
      </c>
      <c r="O28" s="38" t="str" cm="1">
        <f t="array" aca="1" ref="O28" ca="1">INDIRECT("Schede!F"&amp;A28+7)</f>
        <v>Azione in corso</v>
      </c>
    </row>
    <row r="29" spans="1:15" ht="57.6" x14ac:dyDescent="0.3">
      <c r="A29" s="37">
        <f t="shared" si="0"/>
        <v>344</v>
      </c>
      <c r="B29" s="42" t="str" cm="1">
        <f t="array" aca="1" ref="B29" ca="1">CONCATENATE(INDIRECT("Schede!C"&amp;A29)," ",CHAR(10),INDIRECT("Schede!C"&amp;A29+1))</f>
        <v>OB.1.2 
CAP1.PA.LA29</v>
      </c>
      <c r="C29" s="42" t="str" cm="1">
        <f t="array" aca="1" ref="C29" ca="1">INDIRECT("Schede!D"&amp;A29)</f>
        <v>Migliorare l’esperienza d’uso e l’accessibilità dei servizi</v>
      </c>
      <c r="D29" s="42" t="str" cm="1">
        <f t="array" aca="1" ref="D29" ca="1">INDIRECT("Schede!C"&amp;A29+3)</f>
        <v/>
      </c>
      <c r="E29" s="42" t="str" cm="1">
        <f t="array" aca="1" ref="E29" ca="1">CONCATENATE(INDIRECT("Schede!F"&amp;A29+3)," ",CHAR(10),INDIRECT("Schede!G"&amp;A29+3))</f>
        <v xml:space="preserve"> 
</v>
      </c>
      <c r="F29" s="42" t="str" cm="1">
        <f t="array" aca="1" ref="F29" ca="1">INDIRECT("Schede!C"&amp;A29+4)</f>
        <v/>
      </c>
      <c r="G29" s="42" t="str" cm="1">
        <f t="array" aca="1" ref="G29" ca="1">CONCATENATE(INDIRECT("Schede!F"&amp;A29+4)," ",CHAR(10),INDIRECT("Schede!G"&amp;A29+4))</f>
        <v xml:space="preserve"> 
</v>
      </c>
      <c r="H29" s="42" t="str" cm="1">
        <f t="array" aca="1" ref="H29" ca="1">INDIRECT("Schede!C"&amp;A29+5)</f>
        <v>Entro il 31 marzo 2024 le PA devono pubblicare gli obiettivi di accessibilità sul proprio sito</v>
      </c>
      <c r="I29" s="34" t="str" cm="1">
        <f t="array" aca="1" ref="I29" ca="1">CONCATENATE(INDIRECT("Schede!F"&amp;A29+5)," ",CHAR(10),INDIRECT("Schede!G"&amp;A29+5))</f>
        <v xml:space="preserve"> 
Entro marzo 2024 </v>
      </c>
      <c r="J29" s="34" t="str" cm="1">
        <f t="array" aca="1" ref="J29" ca="1">INDIRECT("Schede!C"&amp;A29+6)</f>
        <v>RTD</v>
      </c>
      <c r="K29" s="34" t="str" cm="1">
        <f t="array" aca="1" ref="K29" ca="1">INDIRECT("Schede!E"&amp;A29+6)</f>
        <v>Fondi Propri o bando PNRR o altro</v>
      </c>
      <c r="L29" s="35" cm="1">
        <f t="array" aca="1" ref="L29" ca="1">INDIRECT("Schede!C"&amp;A29+7)</f>
        <v>44927</v>
      </c>
      <c r="M29" s="35" cm="1">
        <f t="array" aca="1" ref="M29" ca="1">INDIRECT("Schede!C"&amp;A29+8)</f>
        <v>45657</v>
      </c>
      <c r="N29" s="52" cm="1">
        <f t="array" aca="1" ref="N29" ca="1">INDIRECT("Schede!E"&amp;A29+7)</f>
        <v>0</v>
      </c>
      <c r="O29" s="38" t="str" cm="1">
        <f t="array" aca="1" ref="O29" ca="1">INDIRECT("Schede!F"&amp;A29+7)</f>
        <v>Azione in corso</v>
      </c>
    </row>
    <row r="30" spans="1:15" ht="100.8" x14ac:dyDescent="0.3">
      <c r="A30" s="37">
        <f t="shared" si="0"/>
        <v>357</v>
      </c>
      <c r="B30" s="42" t="str" cm="1">
        <f t="array" aca="1" ref="B30" ca="1">CONCATENATE(INDIRECT("Schede!C"&amp;A30)," ",CHAR(10),INDIRECT("Schede!C"&amp;A30+1))</f>
        <v>OB.1.2 
CAP1.PA.LA30</v>
      </c>
      <c r="C30" s="42" t="str" cm="1">
        <f t="array" aca="1" ref="C30" ca="1">INDIRECT("Schede!D"&amp;A30)</f>
        <v>Migliorare l’esperienza d’uso e l’accessibilità dei servizi</v>
      </c>
      <c r="D30" s="42" t="str" cm="1">
        <f t="array" aca="1" ref="D30" ca="1">INDIRECT("Schede!C"&amp;A30+3)</f>
        <v/>
      </c>
      <c r="E30" s="42" t="str" cm="1">
        <f t="array" aca="1" ref="E30" ca="1">CONCATENATE(INDIRECT("Schede!F"&amp;A30+3)," ",CHAR(10),INDIRECT("Schede!G"&amp;A30+3))</f>
        <v xml:space="preserve"> 
</v>
      </c>
      <c r="F30" s="42" t="str" cm="1">
        <f t="array" aca="1" ref="F30" ca="1">INDIRECT("Schede!C"&amp;A30+4)</f>
        <v/>
      </c>
      <c r="G30" s="42" t="str" cm="1">
        <f t="array" aca="1" ref="G30" ca="1">CONCATENATE(INDIRECT("Schede!F"&amp;A30+4)," ",CHAR(10),INDIRECT("Schede!G"&amp;A30+4))</f>
        <v xml:space="preserve"> 
</v>
      </c>
      <c r="H30" s="42" t="str" cm="1">
        <f t="array" aca="1" ref="H30" ca="1">INDIRECT("Schede!C"&amp;A30+5)</f>
        <v>Le PA pubblicano, entro il 23 settembre 2024, tramite l’applicazione form.agid.gov.it, una dichiarazione di accessibilità per ciascuno dei propri siti web e APP mobili</v>
      </c>
      <c r="I30" s="34" t="str" cm="1">
        <f t="array" aca="1" ref="I30" ca="1">CONCATENATE(INDIRECT("Schede!F"&amp;A30+5)," ",CHAR(10),INDIRECT("Schede!G"&amp;A30+5))</f>
        <v xml:space="preserve"> 
Entro settembre 2024 </v>
      </c>
      <c r="J30" s="34" t="str" cm="1">
        <f t="array" aca="1" ref="J30" ca="1">INDIRECT("Schede!C"&amp;A30+6)</f>
        <v>RTD</v>
      </c>
      <c r="K30" s="34" t="str" cm="1">
        <f t="array" aca="1" ref="K30" ca="1">INDIRECT("Schede!E"&amp;A30+6)</f>
        <v>Fondi Propri o bando PNRR o altro</v>
      </c>
      <c r="L30" s="35" cm="1">
        <f t="array" aca="1" ref="L30" ca="1">INDIRECT("Schede!C"&amp;A30+7)</f>
        <v>44927</v>
      </c>
      <c r="M30" s="35" cm="1">
        <f t="array" aca="1" ref="M30" ca="1">INDIRECT("Schede!C"&amp;A30+8)</f>
        <v>45657</v>
      </c>
      <c r="N30" s="52" cm="1">
        <f t="array" aca="1" ref="N30" ca="1">INDIRECT("Schede!E"&amp;A30+7)</f>
        <v>0</v>
      </c>
      <c r="O30" s="38" t="str" cm="1">
        <f t="array" aca="1" ref="O30" ca="1">INDIRECT("Schede!F"&amp;A30+7)</f>
        <v>Azione in corso</v>
      </c>
    </row>
    <row r="31" spans="1:15" ht="86.4" x14ac:dyDescent="0.3">
      <c r="A31" s="37">
        <f t="shared" si="0"/>
        <v>370</v>
      </c>
      <c r="B31" s="42" t="str" cm="1">
        <f t="array" aca="1" ref="B31" ca="1">CONCATENATE(INDIRECT("Schede!C"&amp;A31)," ",CHAR(10),INDIRECT("Schede!C"&amp;A31+1))</f>
        <v>OB.1.2 
CAP1.PA.LA31</v>
      </c>
      <c r="C31" s="42" t="str" cm="1">
        <f t="array" aca="1" ref="C31" ca="1">INDIRECT("Schede!D"&amp;A31)</f>
        <v>Migliorare l’esperienza d’uso e l’accessibilità dei servizi</v>
      </c>
      <c r="D31" s="42" t="str" cm="1">
        <f t="array" aca="1" ref="D31" ca="1">INDIRECT("Schede!C"&amp;A31+3)</f>
        <v/>
      </c>
      <c r="E31" s="42" t="str" cm="1">
        <f t="array" aca="1" ref="E31" ca="1">CONCATENATE(INDIRECT("Schede!F"&amp;A31+3)," ",CHAR(10),INDIRECT("Schede!G"&amp;A31+3))</f>
        <v xml:space="preserve"> 
</v>
      </c>
      <c r="F31" s="42" t="str" cm="1">
        <f t="array" aca="1" ref="F31" ca="1">INDIRECT("Schede!C"&amp;A31+4)</f>
        <v/>
      </c>
      <c r="G31" s="42" t="str" cm="1">
        <f t="array" aca="1" ref="G31" ca="1">CONCATENATE(INDIRECT("Schede!F"&amp;A31+4)," ",CHAR(10),INDIRECT("Schede!G"&amp;A31+4))</f>
        <v xml:space="preserve"> 
</v>
      </c>
      <c r="H31" s="42" t="str" cm="1">
        <f t="array" aca="1" ref="H31" ca="1">INDIRECT("Schede!C"&amp;A31+5)</f>
        <v>Le PA risolvono gli errori relativi al criterio di successo “4.1.3 Messaggi di stato (Livello AA)”, come rilevato nel campione di siti web monitorato da AGID nel 2021</v>
      </c>
      <c r="I31" s="34" t="str" cm="1">
        <f t="array" aca="1" ref="I31" ca="1">CONCATENATE(INDIRECT("Schede!F"&amp;A31+5)," ",CHAR(10),INDIRECT("Schede!G"&amp;A31+5))</f>
        <v xml:space="preserve"> 
Entro dicembre 2024 </v>
      </c>
      <c r="J31" s="34" t="str" cm="1">
        <f t="array" aca="1" ref="J31" ca="1">INDIRECT("Schede!C"&amp;A31+6)</f>
        <v>RTD</v>
      </c>
      <c r="K31" s="34" t="str" cm="1">
        <f t="array" aca="1" ref="K31" ca="1">INDIRECT("Schede!E"&amp;A31+6)</f>
        <v>Fondi Propri o bando PNRR o altro</v>
      </c>
      <c r="L31" s="35" cm="1">
        <f t="array" aca="1" ref="L31" ca="1">INDIRECT("Schede!C"&amp;A31+7)</f>
        <v>44927</v>
      </c>
      <c r="M31" s="35" cm="1">
        <f t="array" aca="1" ref="M31" ca="1">INDIRECT("Schede!C"&amp;A31+8)</f>
        <v>45657</v>
      </c>
      <c r="N31" s="52" cm="1">
        <f t="array" aca="1" ref="N31" ca="1">INDIRECT("Schede!E"&amp;A31+7)</f>
        <v>0</v>
      </c>
      <c r="O31" s="38" t="str" cm="1">
        <f t="array" aca="1" ref="O31" ca="1">INDIRECT("Schede!F"&amp;A31+7)</f>
        <v>Azione in corso</v>
      </c>
    </row>
    <row r="32" spans="1:15" ht="115.2" x14ac:dyDescent="0.3">
      <c r="A32" s="37">
        <f t="shared" si="0"/>
        <v>383</v>
      </c>
      <c r="B32" s="42" t="str" cm="1">
        <f t="array" aca="1" ref="B32" ca="1">CONCATENATE(INDIRECT("Schede!C"&amp;A32)," ",CHAR(10),INDIRECT("Schede!C"&amp;A32+1))</f>
        <v>OB.1.3 
CAP1.PA.LA24</v>
      </c>
      <c r="C32" s="42" t="str" cm="1">
        <f t="array" aca="1" ref="C32" ca="1">INDIRECT("Schede!D"&amp;A32)</f>
        <v>Piena applicazione del Regolamento Europeo EU 2018/1724 (Single Digital Gateway)</v>
      </c>
      <c r="D32" s="42" t="str" cm="1">
        <f t="array" aca="1" ref="D32" ca="1">INDIRECT("Schede!C"&amp;A32+3)</f>
        <v/>
      </c>
      <c r="E32" s="42" t="str" cm="1">
        <f t="array" aca="1" ref="E32" ca="1">CONCATENATE(INDIRECT("Schede!F"&amp;A32+3)," ",CHAR(10),INDIRECT("Schede!G"&amp;A32+3))</f>
        <v xml:space="preserve"> 
</v>
      </c>
      <c r="F32" s="42" t="str" cm="1">
        <f t="array" aca="1" ref="F32" ca="1">INDIRECT("Schede!C"&amp;A32+4)</f>
        <v>Le autorità municipali rendono accessibili le informazioni, spiegazioni e istruzioni, di cui agli art. 2, 9 e 10 del Regolamento EU 2018/1724, secondo le specifiche tecniche di implementazione</v>
      </c>
      <c r="G32" s="42" t="str" cm="1">
        <f t="array" aca="1" ref="G32" ca="1">CONCATENATE(INDIRECT("Schede!F"&amp;A32+4)," ",CHAR(10),INDIRECT("Schede!G"&amp;A32+4))</f>
        <v xml:space="preserve"> 
Entro dicembre 2022 </v>
      </c>
      <c r="H32" s="42" t="str" cm="1">
        <f t="array" aca="1" ref="H32" ca="1">INDIRECT("Schede!C"&amp;A32+5)</f>
        <v>Le Pubbliche amministrazioni competenti rendono accessibili le informazioni, spiegazioni e istruzioni, di cui agli art. 2, 9 e 10 del Regolamento EU 2018/1724, secondo le specifiche tecniche di implementazione</v>
      </c>
      <c r="I32" s="34" t="str" cm="1">
        <f t="array" aca="1" ref="I32" ca="1">CONCATENATE(INDIRECT("Schede!F"&amp;A32+5)," ",CHAR(10),INDIRECT("Schede!G"&amp;A32+5))</f>
        <v xml:space="preserve"> 
Entro dicembre 2022 </v>
      </c>
      <c r="J32" s="34" t="str" cm="1">
        <f t="array" aca="1" ref="J32" ca="1">INDIRECT("Schede!C"&amp;A32+6)</f>
        <v>RTD</v>
      </c>
      <c r="K32" s="34" t="str" cm="1">
        <f t="array" aca="1" ref="K32" ca="1">INDIRECT("Schede!E"&amp;A32+6)</f>
        <v>Fondi Propri o bando PNRR o altro</v>
      </c>
      <c r="L32" s="35" cm="1">
        <f t="array" aca="1" ref="L32" ca="1">INDIRECT("Schede!C"&amp;A32+7)</f>
        <v>44927</v>
      </c>
      <c r="M32" s="35" cm="1">
        <f t="array" aca="1" ref="M32" ca="1">INDIRECT("Schede!C"&amp;A32+8)</f>
        <v>45657</v>
      </c>
      <c r="N32" s="52" cm="1">
        <f t="array" aca="1" ref="N32" ca="1">INDIRECT("Schede!E"&amp;A32+7)</f>
        <v>0</v>
      </c>
      <c r="O32" s="38" t="str" cm="1">
        <f t="array" aca="1" ref="O32" ca="1">INDIRECT("Schede!F"&amp;A32+7)</f>
        <v>Azione in corso</v>
      </c>
    </row>
    <row r="33" spans="1:15" ht="374.4" x14ac:dyDescent="0.3">
      <c r="A33" s="37">
        <f t="shared" si="0"/>
        <v>396</v>
      </c>
      <c r="B33" s="42" t="str" cm="1">
        <f t="array" aca="1" ref="B33" ca="1">CONCATENATE(INDIRECT("Schede!C"&amp;A33)," ",CHAR(10),INDIRECT("Schede!C"&amp;A33+1))</f>
        <v>OB.1.3 
CAP1.PA.LA25</v>
      </c>
      <c r="C33" s="42" t="str" cm="1">
        <f t="array" aca="1" ref="C33" ca="1">INDIRECT("Schede!D"&amp;A33)</f>
        <v>Piena applicazione del Regolamento Europeo EU 2018/1724 (Single Digital Gateway)</v>
      </c>
      <c r="D33" s="42" t="str" cm="1">
        <f t="array" aca="1" ref="D33" ca="1">INDIRECT("Schede!C"&amp;A33+3)</f>
        <v/>
      </c>
      <c r="E33" s="42" t="str" cm="1">
        <f t="array" aca="1" ref="E33" ca="1">CONCATENATE(INDIRECT("Schede!F"&amp;A33+3)," ",CHAR(10),INDIRECT("Schede!G"&amp;A33+3))</f>
        <v xml:space="preserve"> 
</v>
      </c>
      <c r="F33" s="42" t="str" cm="1">
        <f t="array" aca="1" ref="F33" ca="1">INDIRECT("Schede!C"&amp;A33+4)</f>
        <v>Le Pubbliche Amministrazioni competenti per i dati necessari all’esecuzione dei procedimenti amministrativi ricompresi nelle procedure di cui all’Allegato II del Regolamento UE 2018/1724, mettono a disposizione dati strutturati ovvero dati non strutturati in formato elettronico secondo ontologie e accessibili tramite API nel rispetto delle specifiche tecniche del Single Digital Gateway. Nel caso di Pubbliche Amministrazioni che rendono disponibili i dati non strutturati, le stesse amministrazioni predispongono la pianificazione di messa a disposizione degli stessi dati in formato strutturato prevedendo il completamento dell’attività entro Dicembre 2025</v>
      </c>
      <c r="G33" s="42" t="str" cm="1">
        <f t="array" aca="1" ref="G33" ca="1">CONCATENATE(INDIRECT("Schede!F"&amp;A33+4)," ",CHAR(10),INDIRECT("Schede!G"&amp;A33+4))</f>
        <v xml:space="preserve"> 
Entro dicembre 2023 </v>
      </c>
      <c r="H33" s="42" t="str" cm="1">
        <f t="array" aca="1" ref="H33" ca="1">INDIRECT("Schede!C"&amp;A33+5)</f>
        <v>Le Pubbliche Amministrazioni competenti per i dati necessari all’esecuzione dei procedimenti amministrativi ricompresi nelle procedure di cui all’Allegato II del Regolamento UE 2018/1724, mettono a disposizione dati strutturati ovvero dati non strutturati in formato elettronico secondo ontologie e accessibili tramite API nel rispetto delle specifiche tecniche del Single Digital Gateway. Nel caso di Pubbliche Amministrazioni che rendono disponibili i dati non strutturati, le stesse amministrazioni predispongono la pianificazione di messa a disposizione degli stessi dati in formato strutturato prevedendo il completamento dell’attività entro dicembre 2025</v>
      </c>
      <c r="I33" s="34" t="str" cm="1">
        <f t="array" aca="1" ref="I33" ca="1">CONCATENATE(INDIRECT("Schede!F"&amp;A33+5)," ",CHAR(10),INDIRECT("Schede!G"&amp;A33+5))</f>
        <v xml:space="preserve"> 
Entro dicembre 2023 </v>
      </c>
      <c r="J33" s="34" t="str" cm="1">
        <f t="array" aca="1" ref="J33" ca="1">INDIRECT("Schede!C"&amp;A33+6)</f>
        <v>RTD</v>
      </c>
      <c r="K33" s="34" t="str" cm="1">
        <f t="array" aca="1" ref="K33" ca="1">INDIRECT("Schede!E"&amp;A33+6)</f>
        <v>Fondi Propri o bando PNRR o altro</v>
      </c>
      <c r="L33" s="35" cm="1">
        <f t="array" aca="1" ref="L33" ca="1">INDIRECT("Schede!C"&amp;A33+7)</f>
        <v>44927</v>
      </c>
      <c r="M33" s="35" cm="1">
        <f t="array" aca="1" ref="M33" ca="1">INDIRECT("Schede!C"&amp;A33+8)</f>
        <v>45657</v>
      </c>
      <c r="N33" s="52" cm="1">
        <f t="array" aca="1" ref="N33" ca="1">INDIRECT("Schede!E"&amp;A33+7)</f>
        <v>0</v>
      </c>
      <c r="O33" s="38" t="str" cm="1">
        <f t="array" aca="1" ref="O33" ca="1">INDIRECT("Schede!F"&amp;A33+7)</f>
        <v>Azione in corso</v>
      </c>
    </row>
    <row r="34" spans="1:15" ht="158.4" x14ac:dyDescent="0.3">
      <c r="A34" s="37">
        <f t="shared" si="0"/>
        <v>409</v>
      </c>
      <c r="B34" s="42" t="str" cm="1">
        <f t="array" aca="1" ref="B34" ca="1">CONCATENATE(INDIRECT("Schede!C"&amp;A34)," ",CHAR(10),INDIRECT("Schede!C"&amp;A34+1))</f>
        <v>OB.1.3 
CAP1.PA.LA32</v>
      </c>
      <c r="C34" s="42" t="str" cm="1">
        <f t="array" aca="1" ref="C34" ca="1">INDIRECT("Schede!D"&amp;A34)</f>
        <v>Piena applicazione del Regolamento Europeo EU 2018/1724 (Single Digital Gateway)</v>
      </c>
      <c r="D34" s="42" t="str" cm="1">
        <f t="array" aca="1" ref="D34" ca="1">INDIRECT("Schede!C"&amp;A34+3)</f>
        <v/>
      </c>
      <c r="E34" s="42" t="str" cm="1">
        <f t="array" aca="1" ref="E34" ca="1">CONCATENATE(INDIRECT("Schede!F"&amp;A34+3)," ",CHAR(10),INDIRECT("Schede!G"&amp;A34+3))</f>
        <v xml:space="preserve"> 
</v>
      </c>
      <c r="F34" s="42" t="str" cm="1">
        <f t="array" aca="1" ref="F34" ca="1">INDIRECT("Schede!C"&amp;A34+4)</f>
        <v/>
      </c>
      <c r="G34" s="42" t="str" cm="1">
        <f t="array" aca="1" ref="G34" ca="1">CONCATENATE(INDIRECT("Schede!F"&amp;A34+4)," ",CHAR(10),INDIRECT("Schede!G"&amp;A34+4))</f>
        <v xml:space="preserve"> 
</v>
      </c>
      <c r="H34" s="42" t="str" cm="1">
        <f t="array" aca="1" ref="H34" ca="1">INDIRECT("Schede!C"&amp;A34+5)</f>
        <v>Le Pubbliche Amministrazioni competenti per i procedimenti amministrativi relativi alle procedure di cui all’Allegato II del Regolamento UE 2018/1724 adeguano i propri procedimenti amministrativi alle specifiche tecniche di implementazione del Single Digital Gateway</v>
      </c>
      <c r="I34" s="34" t="str" cm="1">
        <f t="array" aca="1" ref="I34" ca="1">CONCATENATE(INDIRECT("Schede!F"&amp;A34+5)," ",CHAR(10),INDIRECT("Schede!G"&amp;A34+5))</f>
        <v xml:space="preserve"> 
Entro dicembre 2023 </v>
      </c>
      <c r="J34" s="34" t="str" cm="1">
        <f t="array" aca="1" ref="J34" ca="1">INDIRECT("Schede!C"&amp;A34+6)</f>
        <v>RTD</v>
      </c>
      <c r="K34" s="34" t="str" cm="1">
        <f t="array" aca="1" ref="K34" ca="1">INDIRECT("Schede!E"&amp;A34+6)</f>
        <v>Fondi Propri o bando PNRR o altro</v>
      </c>
      <c r="L34" s="35" cm="1">
        <f t="array" aca="1" ref="L34" ca="1">INDIRECT("Schede!C"&amp;A34+7)</f>
        <v>44927</v>
      </c>
      <c r="M34" s="35" cm="1">
        <f t="array" aca="1" ref="M34" ca="1">INDIRECT("Schede!C"&amp;A34+8)</f>
        <v>45657</v>
      </c>
      <c r="N34" s="52" cm="1">
        <f t="array" aca="1" ref="N34" ca="1">INDIRECT("Schede!E"&amp;A34+7)</f>
        <v>0</v>
      </c>
      <c r="O34" s="38" t="str" cm="1">
        <f t="array" aca="1" ref="O34" ca="1">INDIRECT("Schede!F"&amp;A34+7)</f>
        <v>Azione in corso</v>
      </c>
    </row>
    <row r="35" spans="1:15" ht="129.6" x14ac:dyDescent="0.3">
      <c r="A35" s="37">
        <f t="shared" si="0"/>
        <v>422</v>
      </c>
      <c r="B35" s="42" t="str" cm="1">
        <f t="array" aca="1" ref="B35" ca="1">CONCATENATE(INDIRECT("Schede!C"&amp;A35)," ",CHAR(10),INDIRECT("Schede!C"&amp;A35+1))</f>
        <v>OB.1.4 
CAP1.PA.LA33</v>
      </c>
      <c r="C35" s="42" t="str" cm="1">
        <f t="array" aca="1" ref="C35" ca="1">INDIRECT("Schede!D"&amp;A35)</f>
        <v>Adeguamento dei servizi di recapito certificato qualificato a norma del Regolamento eIDAS</v>
      </c>
      <c r="D35" s="42" t="str" cm="1">
        <f t="array" aca="1" ref="D35" ca="1">INDIRECT("Schede!C"&amp;A35+3)</f>
        <v/>
      </c>
      <c r="E35" s="42" t="str" cm="1">
        <f t="array" aca="1" ref="E35" ca="1">CONCATENATE(INDIRECT("Schede!F"&amp;A35+3)," ",CHAR(10),INDIRECT("Schede!G"&amp;A35+3))</f>
        <v xml:space="preserve"> 
</v>
      </c>
      <c r="F35" s="42" t="str" cm="1">
        <f t="array" aca="1" ref="F35" ca="1">INDIRECT("Schede!C"&amp;A35+4)</f>
        <v/>
      </c>
      <c r="G35" s="42" t="str" cm="1">
        <f t="array" aca="1" ref="G35" ca="1">CONCATENATE(INDIRECT("Schede!F"&amp;A35+4)," ",CHAR(10),INDIRECT("Schede!G"&amp;A35+4))</f>
        <v xml:space="preserve"> 
</v>
      </c>
      <c r="H35" s="42" t="str" cm="1">
        <f t="array" aca="1" ref="H35" ca="1">INDIRECT("Schede!C"&amp;A35+5)</f>
        <v>Le PA effettuano test per l’integrazione delle applicazioni in uso (ad esempio il protocollo) sul nuovo sistema. Per tali integrazioni si raccomanda alle amministrazioni di utilizzare al meglio i fondi PNRR alla data disponibili</v>
      </c>
      <c r="I35" s="34" t="str" cm="1">
        <f t="array" aca="1" ref="I35" ca="1">CONCATENATE(INDIRECT("Schede!F"&amp;A35+5)," ",CHAR(10),INDIRECT("Schede!G"&amp;A35+5))</f>
        <v xml:space="preserve"> 
Entro dicembre 2023 </v>
      </c>
      <c r="J35" s="34" t="str" cm="1">
        <f t="array" aca="1" ref="J35" ca="1">INDIRECT("Schede!C"&amp;A35+6)</f>
        <v>RTD</v>
      </c>
      <c r="K35" s="34" t="str" cm="1">
        <f t="array" aca="1" ref="K35" ca="1">INDIRECT("Schede!E"&amp;A35+6)</f>
        <v>Fondi Propri o bando PNRR o altro</v>
      </c>
      <c r="L35" s="35" cm="1">
        <f t="array" aca="1" ref="L35" ca="1">INDIRECT("Schede!C"&amp;A35+7)</f>
        <v>44927</v>
      </c>
      <c r="M35" s="35" cm="1">
        <f t="array" aca="1" ref="M35" ca="1">INDIRECT("Schede!C"&amp;A35+8)</f>
        <v>45657</v>
      </c>
      <c r="N35" s="52" cm="1">
        <f t="array" aca="1" ref="N35" ca="1">INDIRECT("Schede!E"&amp;A35+7)</f>
        <v>0</v>
      </c>
      <c r="O35" s="38" t="str" cm="1">
        <f t="array" aca="1" ref="O35" ca="1">INDIRECT("Schede!F"&amp;A35+7)</f>
        <v>Azione in corso</v>
      </c>
    </row>
    <row r="36" spans="1:15" ht="57.6" x14ac:dyDescent="0.3">
      <c r="A36" s="37">
        <f t="shared" si="0"/>
        <v>435</v>
      </c>
      <c r="B36" s="42" t="str" cm="1">
        <f t="array" aca="1" ref="B36" ca="1">CONCATENATE(INDIRECT("Schede!C"&amp;A36)," ",CHAR(10),INDIRECT("Schede!C"&amp;A36+1))</f>
        <v>OB.1.4 
CAP1.PA.LA34</v>
      </c>
      <c r="C36" s="42" t="str" cm="1">
        <f t="array" aca="1" ref="C36" ca="1">INDIRECT("Schede!D"&amp;A36)</f>
        <v>Adeguamento dei servizi di recapito certificato qualificato a norma del Regolamento eIDAS</v>
      </c>
      <c r="D36" s="42" t="str" cm="1">
        <f t="array" aca="1" ref="D36" ca="1">INDIRECT("Schede!C"&amp;A36+3)</f>
        <v/>
      </c>
      <c r="E36" s="42" t="str" cm="1">
        <f t="array" aca="1" ref="E36" ca="1">CONCATENATE(INDIRECT("Schede!F"&amp;A36+3)," ",CHAR(10),INDIRECT("Schede!G"&amp;A36+3))</f>
        <v xml:space="preserve"> 
</v>
      </c>
      <c r="F36" s="42" t="str" cm="1">
        <f t="array" aca="1" ref="F36" ca="1">INDIRECT("Schede!C"&amp;A36+4)</f>
        <v/>
      </c>
      <c r="G36" s="42" t="str" cm="1">
        <f t="array" aca="1" ref="G36" ca="1">CONCATENATE(INDIRECT("Schede!F"&amp;A36+4)," ",CHAR(10),INDIRECT("Schede!G"&amp;A36+4))</f>
        <v xml:space="preserve"> 
</v>
      </c>
      <c r="H36" s="42" t="str" cm="1">
        <f t="array" aca="1" ref="H36" ca="1">INDIRECT("Schede!C"&amp;A36+5)</f>
        <v>Le PA si rendono pronte all’esercizio delle applicazioni sui nuovi sistemi</v>
      </c>
      <c r="I36" s="34" t="str" cm="1">
        <f t="array" aca="1" ref="I36" ca="1">CONCATENATE(INDIRECT("Schede!F"&amp;A36+5)," ",CHAR(10),INDIRECT("Schede!G"&amp;A36+5))</f>
        <v xml:space="preserve"> 
Entro aprile 2024 </v>
      </c>
      <c r="J36" s="34" t="str" cm="1">
        <f t="array" aca="1" ref="J36" ca="1">INDIRECT("Schede!C"&amp;A36+6)</f>
        <v>RTD</v>
      </c>
      <c r="K36" s="34" t="str" cm="1">
        <f t="array" aca="1" ref="K36" ca="1">INDIRECT("Schede!E"&amp;A36+6)</f>
        <v>Fondi Propri o bando PNRR o altro</v>
      </c>
      <c r="L36" s="35" cm="1">
        <f t="array" aca="1" ref="L36" ca="1">INDIRECT("Schede!C"&amp;A36+7)</f>
        <v>44927</v>
      </c>
      <c r="M36" s="35" cm="1">
        <f t="array" aca="1" ref="M36" ca="1">INDIRECT("Schede!C"&amp;A36+8)</f>
        <v>45657</v>
      </c>
      <c r="N36" s="52" cm="1">
        <f t="array" aca="1" ref="N36" ca="1">INDIRECT("Schede!E"&amp;A36+7)</f>
        <v>0</v>
      </c>
      <c r="O36" s="38" t="str" cm="1">
        <f t="array" aca="1" ref="O36" ca="1">INDIRECT("Schede!F"&amp;A36+7)</f>
        <v>Azione in corso</v>
      </c>
    </row>
    <row r="37" spans="1:15" ht="115.2" x14ac:dyDescent="0.3">
      <c r="A37" s="37">
        <f t="shared" si="0"/>
        <v>448</v>
      </c>
      <c r="B37" s="42" t="str" cm="1">
        <f t="array" aca="1" ref="B37" ca="1">CONCATENATE(INDIRECT("Schede!C"&amp;A37)," ",CHAR(10),INDIRECT("Schede!C"&amp;A37+1))</f>
        <v>OB.2.1 
CAP2.PA.LA01</v>
      </c>
      <c r="C37" s="42" t="str" cm="1">
        <f t="array" aca="1" ref="C37" ca="1">INDIRECT("Schede!D"&amp;A37)</f>
        <v>Favorire la condivisione e il riutilizzo dei dati tra le PA e il riutilizzo da parte di cittadini e imprese</v>
      </c>
      <c r="D37" s="42" t="str" cm="1">
        <f t="array" aca="1" ref="D37" ca="1">INDIRECT("Schede!C"&amp;A37+3)</f>
        <v>Le PA individuano i dataset di tipo dinamico da rendere disponibili in open data coerenti con il modello di interoperabilità e con i modelli di riferimento di dati nazionali ed europei</v>
      </c>
      <c r="E37" s="42" t="str" cm="1">
        <f t="array" aca="1" ref="E37" ca="1">CONCATENATE(INDIRECT("Schede!F"&amp;A37+3)," ",CHAR(10),INDIRECT("Schede!G"&amp;A37+3))</f>
        <v xml:space="preserve">Da gennaio 2021  
</v>
      </c>
      <c r="F37" s="42" t="str" cm="1">
        <f t="array" aca="1" ref="F37" ca="1">INDIRECT("Schede!C"&amp;A37+4)</f>
        <v>Le PA e i gestori di servizi pubblici individuano i dataset di tipo dinamico da rendere disponibili in open data coerenti con quanto previsto dalla Direttiva documentandoli nel catalogo nazionali dei dati aperti</v>
      </c>
      <c r="G37" s="42" t="str" cm="1">
        <f t="array" aca="1" ref="G37" ca="1">CONCATENATE(INDIRECT("Schede!F"&amp;A37+4)," ",CHAR(10),INDIRECT("Schede!G"&amp;A37+4))</f>
        <v xml:space="preserve">Da gennaio 2021 (in corso)  
</v>
      </c>
      <c r="H37" s="42" t="str" cm="1">
        <f t="array" aca="1" ref="H37" ca="1">INDIRECT("Schede!C"&amp;A37+5)</f>
        <v>Le PA e i gestori di servizi pubblici individuano i dataset di tipo dinamico da rendere disponibili in open data coerenti con quanto previsto dalla Direttiva documentandoli nel catalogo nazionali dei dati aperti</v>
      </c>
      <c r="I37" s="34" t="str" cm="1">
        <f t="array" aca="1" ref="I37" ca="1">CONCATENATE(INDIRECT("Schede!F"&amp;A37+5)," ",CHAR(10),INDIRECT("Schede!G"&amp;A37+5))</f>
        <v xml:space="preserve">Linee di azione ancora vigenti   
</v>
      </c>
      <c r="J37" s="34" t="str" cm="1">
        <f t="array" aca="1" ref="J37" ca="1">INDIRECT("Schede!C"&amp;A37+6)</f>
        <v>RTD</v>
      </c>
      <c r="K37" s="34" t="str" cm="1">
        <f t="array" aca="1" ref="K37" ca="1">INDIRECT("Schede!E"&amp;A37+6)</f>
        <v>Fondi Propri o bando PNRR o altro</v>
      </c>
      <c r="L37" s="35" cm="1">
        <f t="array" aca="1" ref="L37" ca="1">INDIRECT("Schede!C"&amp;A37+7)</f>
        <v>44927</v>
      </c>
      <c r="M37" s="35" cm="1">
        <f t="array" aca="1" ref="M37" ca="1">INDIRECT("Schede!C"&amp;A37+8)</f>
        <v>45657</v>
      </c>
      <c r="N37" s="52" cm="1">
        <f t="array" aca="1" ref="N37" ca="1">INDIRECT("Schede!E"&amp;A37+7)</f>
        <v>0</v>
      </c>
      <c r="O37" s="38" t="str" cm="1">
        <f t="array" aca="1" ref="O37" ca="1">INDIRECT("Schede!F"&amp;A37+7)</f>
        <v>Azione in corso</v>
      </c>
    </row>
    <row r="38" spans="1:15" ht="57.6" x14ac:dyDescent="0.3">
      <c r="A38" s="37">
        <f t="shared" si="0"/>
        <v>461</v>
      </c>
      <c r="B38" s="42" t="str" cm="1">
        <f t="array" aca="1" ref="B38" ca="1">CONCATENATE(INDIRECT("Schede!C"&amp;A38)," ",CHAR(10),INDIRECT("Schede!C"&amp;A38+1))</f>
        <v>OB.2.1 
CAP2.PA.LA02</v>
      </c>
      <c r="C38" s="42" t="str" cm="1">
        <f t="array" aca="1" ref="C38" ca="1">INDIRECT("Schede!D"&amp;A38)</f>
        <v>Favorire la condivisione e il riutilizzo dei dati tra le PA e il riutilizzo da parte di cittadini e imprese</v>
      </c>
      <c r="D38" s="42" t="str" cm="1">
        <f t="array" aca="1" ref="D38" ca="1">INDIRECT("Schede!C"&amp;A38+3)</f>
        <v>Le PA rendono disponibili i dati territoriali attraverso i servizi di cui alla Direttiva 2007/2/EC (INSPIRE)</v>
      </c>
      <c r="E38" s="42" t="str" cm="1">
        <f t="array" aca="1" ref="E38" ca="1">CONCATENATE(INDIRECT("Schede!F"&amp;A38+3)," ",CHAR(10),INDIRECT("Schede!G"&amp;A38+3))</f>
        <v xml:space="preserve">Da gennaio 2021  
</v>
      </c>
      <c r="F38" s="42" t="str" cm="1">
        <f t="array" aca="1" ref="F38" ca="1">INDIRECT("Schede!C"&amp;A38+4)</f>
        <v/>
      </c>
      <c r="G38" s="42" t="str" cm="1">
        <f t="array" aca="1" ref="G38" ca="1">CONCATENATE(INDIRECT("Schede!F"&amp;A38+4)," ",CHAR(10),INDIRECT("Schede!G"&amp;A38+4))</f>
        <v xml:space="preserve"> 
</v>
      </c>
      <c r="H38" s="42" t="str" cm="1">
        <f t="array" aca="1" ref="H38" ca="1">INDIRECT("Schede!C"&amp;A38+5)</f>
        <v/>
      </c>
      <c r="I38" s="34" t="str" cm="1">
        <f t="array" aca="1" ref="I38" ca="1">CONCATENATE(INDIRECT("Schede!F"&amp;A38+5)," ",CHAR(10),INDIRECT("Schede!G"&amp;A38+5))</f>
        <v xml:space="preserve"> 
</v>
      </c>
      <c r="J38" s="34" t="str" cm="1">
        <f t="array" aca="1" ref="J38" ca="1">INDIRECT("Schede!C"&amp;A38+6)</f>
        <v>RTD</v>
      </c>
      <c r="K38" s="34" t="str" cm="1">
        <f t="array" aca="1" ref="K38" ca="1">INDIRECT("Schede!E"&amp;A38+6)</f>
        <v>Fondi Propri o bando PNRR o altro</v>
      </c>
      <c r="L38" s="35" cm="1">
        <f t="array" aca="1" ref="L38" ca="1">INDIRECT("Schede!C"&amp;A38+7)</f>
        <v>44927</v>
      </c>
      <c r="M38" s="35" cm="1">
        <f t="array" aca="1" ref="M38" ca="1">INDIRECT("Schede!C"&amp;A38+8)</f>
        <v>45657</v>
      </c>
      <c r="N38" s="52" cm="1">
        <f t="array" aca="1" ref="N38" ca="1">INDIRECT("Schede!E"&amp;A38+7)</f>
        <v>0</v>
      </c>
      <c r="O38" s="38" t="str" cm="1">
        <f t="array" aca="1" ref="O38" ca="1">INDIRECT("Schede!F"&amp;A38+7)</f>
        <v>Azione in corso</v>
      </c>
    </row>
    <row r="39" spans="1:15" ht="201.6" x14ac:dyDescent="0.3">
      <c r="A39" s="37">
        <f t="shared" si="0"/>
        <v>474</v>
      </c>
      <c r="B39" s="42" t="str" cm="1">
        <f t="array" aca="1" ref="B39" ca="1">CONCATENATE(INDIRECT("Schede!C"&amp;A39)," ",CHAR(10),INDIRECT("Schede!C"&amp;A39+1))</f>
        <v>OB.2.1 
CAP2.PA.LA03</v>
      </c>
      <c r="C39" s="42" t="str" cm="1">
        <f t="array" aca="1" ref="C39" ca="1">INDIRECT("Schede!D"&amp;A39)</f>
        <v>Favorire la condivisione e il riutilizzo dei dati tra le PA e il riutilizzo da parte di cittadini e imprese</v>
      </c>
      <c r="D39" s="42" t="str" cm="1">
        <f t="array" aca="1" ref="D39" ca="1">INDIRECT("Schede!C"&amp;A39+3)</f>
        <v>Le PA avviano le procedure di apertura dei dati di tipo dinamico individuati di cui sono titolari in conformità alla Direttiva (UE) 2019/1024; stimolano, anche nella predisposizione di gare d’appalto, i gestori di servizi pubblici da loro controllati per l’apertura dei dati dinamici (es. i dati sulla mobilità in possesso dell’azienda partecipata locale), e agevolano la documentazione degli stessi nei cataloghi nazionali di riferimento (dati, geodati e API)</v>
      </c>
      <c r="E39" s="42" t="str" cm="1">
        <f t="array" aca="1" ref="E39" ca="1">CONCATENATE(INDIRECT("Schede!F"&amp;A39+3)," ",CHAR(10),INDIRECT("Schede!G"&amp;A39+3))</f>
        <v xml:space="preserve">Da febbraio 2021  
</v>
      </c>
      <c r="F39" s="42" t="str" cm="1">
        <f t="array" aca="1" ref="F39" ca="1">INDIRECT("Schede!C"&amp;A39+4)</f>
        <v/>
      </c>
      <c r="G39" s="42" t="str" cm="1">
        <f t="array" aca="1" ref="G39" ca="1">CONCATENATE(INDIRECT("Schede!F"&amp;A39+4)," ",CHAR(10),INDIRECT("Schede!G"&amp;A39+4))</f>
        <v xml:space="preserve"> 
</v>
      </c>
      <c r="H39" s="42" t="str" cm="1">
        <f t="array" aca="1" ref="H39" ca="1">INDIRECT("Schede!C"&amp;A39+5)</f>
        <v/>
      </c>
      <c r="I39" s="34" t="str" cm="1">
        <f t="array" aca="1" ref="I39" ca="1">CONCATENATE(INDIRECT("Schede!F"&amp;A39+5)," ",CHAR(10),INDIRECT("Schede!G"&amp;A39+5))</f>
        <v xml:space="preserve"> 
</v>
      </c>
      <c r="J39" s="34" t="str" cm="1">
        <f t="array" aca="1" ref="J39" ca="1">INDIRECT("Schede!C"&amp;A39+6)</f>
        <v>RTD</v>
      </c>
      <c r="K39" s="34" t="str" cm="1">
        <f t="array" aca="1" ref="K39" ca="1">INDIRECT("Schede!E"&amp;A39+6)</f>
        <v>Fondi Propri o bando PNRR o altro</v>
      </c>
      <c r="L39" s="35" cm="1">
        <f t="array" aca="1" ref="L39" ca="1">INDIRECT("Schede!C"&amp;A39+7)</f>
        <v>44927</v>
      </c>
      <c r="M39" s="35" cm="1">
        <f t="array" aca="1" ref="M39" ca="1">INDIRECT("Schede!C"&amp;A39+8)</f>
        <v>45657</v>
      </c>
      <c r="N39" s="52" cm="1">
        <f t="array" aca="1" ref="N39" ca="1">INDIRECT("Schede!E"&amp;A39+7)</f>
        <v>0</v>
      </c>
      <c r="O39" s="38" t="str" cm="1">
        <f t="array" aca="1" ref="O39" ca="1">INDIRECT("Schede!F"&amp;A39+7)</f>
        <v>Azione in corso</v>
      </c>
    </row>
    <row r="40" spans="1:15" ht="72" x14ac:dyDescent="0.3">
      <c r="A40" s="37">
        <f t="shared" si="0"/>
        <v>487</v>
      </c>
      <c r="B40" s="42" t="str" cm="1">
        <f t="array" aca="1" ref="B40" ca="1">CONCATENATE(INDIRECT("Schede!C"&amp;A40)," ",CHAR(10),INDIRECT("Schede!C"&amp;A40+1))</f>
        <v>OB.2.1 
CAP2.PA.LA04</v>
      </c>
      <c r="C40" s="42" t="str" cm="1">
        <f t="array" aca="1" ref="C40" ca="1">INDIRECT("Schede!D"&amp;A40)</f>
        <v>Favorire la condivisione e il riutilizzo dei dati tra le PA e il riutilizzo da parte di cittadini e imprese</v>
      </c>
      <c r="D40" s="42" t="str" cm="1">
        <f t="array" aca="1" ref="D40" ca="1">INDIRECT("Schede!C"&amp;A40+3)</f>
        <v>Le PA avviano l’adeguamento dei sistemi che si interfacciano alle banche dati di interesse nazionale secondo le linee guida del modello di interoperabilità</v>
      </c>
      <c r="E40" s="42" t="str" cm="1">
        <f t="array" aca="1" ref="E40" ca="1">CONCATENATE(INDIRECT("Schede!F"&amp;A40+3)," ",CHAR(10),INDIRECT("Schede!G"&amp;A40+3))</f>
        <v xml:space="preserve">Da gennaio 2022  
</v>
      </c>
      <c r="F40" s="42" t="str" cm="1">
        <f t="array" aca="1" ref="F40" ca="1">INDIRECT("Schede!C"&amp;A40+4)</f>
        <v/>
      </c>
      <c r="G40" s="42" t="str" cm="1">
        <f t="array" aca="1" ref="G40" ca="1">CONCATENATE(INDIRECT("Schede!F"&amp;A40+4)," ",CHAR(10),INDIRECT("Schede!G"&amp;A40+4))</f>
        <v xml:space="preserve"> 
</v>
      </c>
      <c r="H40" s="42" t="str" cm="1">
        <f t="array" aca="1" ref="H40" ca="1">INDIRECT("Schede!C"&amp;A40+5)</f>
        <v/>
      </c>
      <c r="I40" s="34" t="str" cm="1">
        <f t="array" aca="1" ref="I40" ca="1">CONCATENATE(INDIRECT("Schede!F"&amp;A40+5)," ",CHAR(10),INDIRECT("Schede!G"&amp;A40+5))</f>
        <v xml:space="preserve"> 
</v>
      </c>
      <c r="J40" s="34" t="str" cm="1">
        <f t="array" aca="1" ref="J40" ca="1">INDIRECT("Schede!C"&amp;A40+6)</f>
        <v>RTD</v>
      </c>
      <c r="K40" s="34" t="str" cm="1">
        <f t="array" aca="1" ref="K40" ca="1">INDIRECT("Schede!E"&amp;A40+6)</f>
        <v>Fondi Propri o bando PNRR o altro</v>
      </c>
      <c r="L40" s="35" cm="1">
        <f t="array" aca="1" ref="L40" ca="1">INDIRECT("Schede!C"&amp;A40+7)</f>
        <v>44927</v>
      </c>
      <c r="M40" s="35" cm="1">
        <f t="array" aca="1" ref="M40" ca="1">INDIRECT("Schede!C"&amp;A40+8)</f>
        <v>45657</v>
      </c>
      <c r="N40" s="52" cm="1">
        <f t="array" aca="1" ref="N40" ca="1">INDIRECT("Schede!E"&amp;A40+7)</f>
        <v>0</v>
      </c>
      <c r="O40" s="38" t="str" cm="1">
        <f t="array" aca="1" ref="O40" ca="1">INDIRECT("Schede!F"&amp;A40+7)</f>
        <v>Azione in corso</v>
      </c>
    </row>
    <row r="41" spans="1:15" ht="72" x14ac:dyDescent="0.3">
      <c r="A41" s="37">
        <f t="shared" si="0"/>
        <v>500</v>
      </c>
      <c r="B41" s="42" t="str" cm="1">
        <f t="array" aca="1" ref="B41" ca="1">CONCATENATE(INDIRECT("Schede!C"&amp;A41)," ",CHAR(10),INDIRECT("Schede!C"&amp;A41+1))</f>
        <v>OB.2.1 
CAP2.PA.LA05</v>
      </c>
      <c r="C41" s="42" t="str" cm="1">
        <f t="array" aca="1" ref="C41" ca="1">INDIRECT("Schede!D"&amp;A41)</f>
        <v>Favorire la condivisione e il riutilizzo dei dati tra le PA e il riutilizzo da parte di cittadini e imprese</v>
      </c>
      <c r="D41" s="42" t="str" cm="1">
        <f t="array" aca="1" ref="D41" ca="1">INDIRECT("Schede!C"&amp;A41+3)</f>
        <v>Le PA documentano le API coerenti con il modello di interoperabilità nei relativi cataloghi di riferimento nazionali</v>
      </c>
      <c r="E41" s="42" t="str" cm="1">
        <f t="array" aca="1" ref="E41" ca="1">CONCATENATE(INDIRECT("Schede!F"&amp;A41+3)," ",CHAR(10),INDIRECT("Schede!G"&amp;A41+3))</f>
        <v xml:space="preserve"> 
Entro dicembre 2022 </v>
      </c>
      <c r="F41" s="42" t="str" cm="1">
        <f t="array" aca="1" ref="F41" ca="1">INDIRECT("Schede!C"&amp;A41+4)</f>
        <v>Le PA documentano le API coerenti con il modello di interoperabilità nei relativi cataloghi di riferimento nazionali</v>
      </c>
      <c r="G41" s="42" t="str" cm="1">
        <f t="array" aca="1" ref="G41" ca="1">CONCATENATE(INDIRECT("Schede!F"&amp;A41+4)," ",CHAR(10),INDIRECT("Schede!G"&amp;A41+4))</f>
        <v xml:space="preserve">Da gennaio 2022  
</v>
      </c>
      <c r="H41" s="42" t="str" cm="1">
        <f t="array" aca="1" ref="H41" ca="1">INDIRECT("Schede!C"&amp;A41+5)</f>
        <v>Le PA documentano le API coerenti con il modello di interoperabilità nei relativi cataloghi di riferimento nazionali</v>
      </c>
      <c r="I41" s="34" t="str" cm="1">
        <f t="array" aca="1" ref="I41" ca="1">CONCATENATE(INDIRECT("Schede!F"&amp;A41+5)," ",CHAR(10),INDIRECT("Schede!G"&amp;A41+5))</f>
        <v xml:space="preserve">Linee di azione ancora vigenti   
</v>
      </c>
      <c r="J41" s="34" t="str" cm="1">
        <f t="array" aca="1" ref="J41" ca="1">INDIRECT("Schede!C"&amp;A41+6)</f>
        <v>RTD</v>
      </c>
      <c r="K41" s="34" t="str" cm="1">
        <f t="array" aca="1" ref="K41" ca="1">INDIRECT("Schede!E"&amp;A41+6)</f>
        <v>Fondi Propri o bando PNRR o altro</v>
      </c>
      <c r="L41" s="35" cm="1">
        <f t="array" aca="1" ref="L41" ca="1">INDIRECT("Schede!C"&amp;A41+7)</f>
        <v>44927</v>
      </c>
      <c r="M41" s="35" cm="1">
        <f t="array" aca="1" ref="M41" ca="1">INDIRECT("Schede!C"&amp;A41+8)</f>
        <v>45657</v>
      </c>
      <c r="N41" s="52" cm="1">
        <f t="array" aca="1" ref="N41" ca="1">INDIRECT("Schede!E"&amp;A41+7)</f>
        <v>0</v>
      </c>
      <c r="O41" s="38" t="str" cm="1">
        <f t="array" aca="1" ref="O41" ca="1">INDIRECT("Schede!F"&amp;A41+7)</f>
        <v>Azione in corso</v>
      </c>
    </row>
    <row r="42" spans="1:15" ht="115.2" x14ac:dyDescent="0.3">
      <c r="A42" s="37">
        <f t="shared" si="0"/>
        <v>513</v>
      </c>
      <c r="B42" s="42" t="str" cm="1">
        <f t="array" aca="1" ref="B42" ca="1">CONCATENATE(INDIRECT("Schede!C"&amp;A42)," ",CHAR(10),INDIRECT("Schede!C"&amp;A42+1))</f>
        <v>OB.2.1 
CAP2.PA.LA14</v>
      </c>
      <c r="C42" s="42" t="str" cm="1">
        <f t="array" aca="1" ref="C42" ca="1">INDIRECT("Schede!D"&amp;A42)</f>
        <v>Favorire la condivisione e il riutilizzo dei dati tra le PA e il riutilizzo da parte di cittadini e imprese</v>
      </c>
      <c r="D42" s="42" t="str" cm="1">
        <f t="array" aca="1" ref="D42" ca="1">INDIRECT("Schede!C"&amp;A42+3)</f>
        <v/>
      </c>
      <c r="E42" s="42" t="str" cm="1">
        <f t="array" aca="1" ref="E42" ca="1">CONCATENATE(INDIRECT("Schede!F"&amp;A42+3)," ",CHAR(10),INDIRECT("Schede!G"&amp;A42+3))</f>
        <v xml:space="preserve"> 
</v>
      </c>
      <c r="F42" s="42" t="str" cm="1">
        <f t="array" aca="1" ref="F42" ca="1">INDIRECT("Schede!C"&amp;A42+4)</f>
        <v>Le PA titolari di banche di dati di interesse nazionale avviano l’adeguamento al modello di interoperabilità e ai modelli di riferimento di dati nazionali ed europei delle basi di dati della PA e le documentano nel relativo catalogo delle API</v>
      </c>
      <c r="G42" s="42" t="str" cm="1">
        <f t="array" aca="1" ref="G42" ca="1">CONCATENATE(INDIRECT("Schede!F"&amp;A42+4)," ",CHAR(10),INDIRECT("Schede!G"&amp;A42+4))</f>
        <v xml:space="preserve">Da dicembre 2021  
</v>
      </c>
      <c r="H42" s="42" t="str" cm="1">
        <f t="array" aca="1" ref="H42" ca="1">INDIRECT("Schede!C"&amp;A42+5)</f>
        <v>Le PA titolari di Banche di dati di interesse nazionale avviano l’adeguamento al modello di interoperabilità e ai modelli di riferimento di dati nazionali ed europei delle basi di dati della PA e le documentano nel relativo catalogo delle API</v>
      </c>
      <c r="I42" s="34" t="str" cm="1">
        <f t="array" aca="1" ref="I42" ca="1">CONCATENATE(INDIRECT("Schede!F"&amp;A42+5)," ",CHAR(10),INDIRECT("Schede!G"&amp;A42+5))</f>
        <v xml:space="preserve">Linee di azione ancora vigenti   
</v>
      </c>
      <c r="J42" s="34" t="str" cm="1">
        <f t="array" aca="1" ref="J42" ca="1">INDIRECT("Schede!C"&amp;A42+6)</f>
        <v>RTD</v>
      </c>
      <c r="K42" s="34" t="str" cm="1">
        <f t="array" aca="1" ref="K42" ca="1">INDIRECT("Schede!E"&amp;A42+6)</f>
        <v>Fondi Propri o bando PNRR o altro</v>
      </c>
      <c r="L42" s="35" cm="1">
        <f t="array" aca="1" ref="L42" ca="1">INDIRECT("Schede!C"&amp;A42+7)</f>
        <v>44927</v>
      </c>
      <c r="M42" s="35" cm="1">
        <f t="array" aca="1" ref="M42" ca="1">INDIRECT("Schede!C"&amp;A42+8)</f>
        <v>45657</v>
      </c>
      <c r="N42" s="52" cm="1">
        <f t="array" aca="1" ref="N42" ca="1">INDIRECT("Schede!E"&amp;A42+7)</f>
        <v>0</v>
      </c>
      <c r="O42" s="38" t="str" cm="1">
        <f t="array" aca="1" ref="O42" ca="1">INDIRECT("Schede!F"&amp;A42+7)</f>
        <v>Azione in corso</v>
      </c>
    </row>
    <row r="43" spans="1:15" ht="72" x14ac:dyDescent="0.3">
      <c r="A43" s="37">
        <f t="shared" si="0"/>
        <v>526</v>
      </c>
      <c r="B43" s="42" t="str" cm="1">
        <f t="array" aca="1" ref="B43" ca="1">CONCATENATE(INDIRECT("Schede!C"&amp;A43)," ",CHAR(10),INDIRECT("Schede!C"&amp;A43+1))</f>
        <v>OB.2.1 
CAP2.PA.LA17</v>
      </c>
      <c r="C43" s="42" t="str" cm="1">
        <f t="array" aca="1" ref="C43" ca="1">INDIRECT("Schede!D"&amp;A43)</f>
        <v>Favorire la condivisione e il riutilizzo dei dati tra le PA e il riutilizzo da parte di cittadini e imprese</v>
      </c>
      <c r="D43" s="42" t="str" cm="1">
        <f t="array" aca="1" ref="D43" ca="1">INDIRECT("Schede!C"&amp;A43+3)</f>
        <v/>
      </c>
      <c r="E43" s="42" t="str" cm="1">
        <f t="array" aca="1" ref="E43" ca="1">CONCATENATE(INDIRECT("Schede!F"&amp;A43+3)," ",CHAR(10),INDIRECT("Schede!G"&amp;A43+3))</f>
        <v xml:space="preserve"> 
</v>
      </c>
      <c r="F43" s="42" t="str" cm="1">
        <f t="array" aca="1" ref="F43" ca="1">INDIRECT("Schede!C"&amp;A43+4)</f>
        <v/>
      </c>
      <c r="G43" s="42" t="str" cm="1">
        <f t="array" aca="1" ref="G43" ca="1">CONCATENATE(INDIRECT("Schede!F"&amp;A43+4)," ",CHAR(10),INDIRECT("Schede!G"&amp;A43+4))</f>
        <v xml:space="preserve"> 
</v>
      </c>
      <c r="H43" s="42" t="str" cm="1">
        <f t="array" aca="1" ref="H43" ca="1">INDIRECT("Schede!C"&amp;A43+5)</f>
        <v>Le PA attuano le linee guida contenenti regole tecniche per l’implementazione del Decreto Legislativo n. 36/2006</v>
      </c>
      <c r="I43" s="34" t="str" cm="1">
        <f t="array" aca="1" ref="I43" ca="1">CONCATENATE(INDIRECT("Schede!F"&amp;A43+5)," ",CHAR(10),INDIRECT("Schede!G"&amp;A43+5))</f>
        <v xml:space="preserve">Da gennaio 2023  
</v>
      </c>
      <c r="J43" s="34" t="str" cm="1">
        <f t="array" aca="1" ref="J43" ca="1">INDIRECT("Schede!C"&amp;A43+6)</f>
        <v>RTD</v>
      </c>
      <c r="K43" s="34" t="str" cm="1">
        <f t="array" aca="1" ref="K43" ca="1">INDIRECT("Schede!E"&amp;A43+6)</f>
        <v>Fondi Propri o bando PNRR o altro</v>
      </c>
      <c r="L43" s="35" cm="1">
        <f t="array" aca="1" ref="L43" ca="1">INDIRECT("Schede!C"&amp;A43+7)</f>
        <v>44927</v>
      </c>
      <c r="M43" s="35" cm="1">
        <f t="array" aca="1" ref="M43" ca="1">INDIRECT("Schede!C"&amp;A43+8)</f>
        <v>45657</v>
      </c>
      <c r="N43" s="52" cm="1">
        <f t="array" aca="1" ref="N43" ca="1">INDIRECT("Schede!E"&amp;A43+7)</f>
        <v>0</v>
      </c>
      <c r="O43" s="38" t="str" cm="1">
        <f t="array" aca="1" ref="O43" ca="1">INDIRECT("Schede!F"&amp;A43+7)</f>
        <v>Azione in corso</v>
      </c>
    </row>
    <row r="44" spans="1:15" ht="100.8" x14ac:dyDescent="0.3">
      <c r="A44" s="37">
        <f t="shared" si="0"/>
        <v>539</v>
      </c>
      <c r="B44" s="42" t="str" cm="1">
        <f t="array" aca="1" ref="B44" ca="1">CONCATENATE(INDIRECT("Schede!C"&amp;A44)," ",CHAR(10),INDIRECT("Schede!C"&amp;A44+1))</f>
        <v>OB.2.1 
CAP2.PA.LA18</v>
      </c>
      <c r="C44" s="42" t="str" cm="1">
        <f t="array" aca="1" ref="C44" ca="1">INDIRECT("Schede!D"&amp;A44)</f>
        <v>Favorire la condivisione e il riutilizzo dei dati tra le PA e il riutilizzo da parte di cittadini e imprese</v>
      </c>
      <c r="D44" s="42" t="str" cm="1">
        <f t="array" aca="1" ref="D44" ca="1">INDIRECT("Schede!C"&amp;A44+3)</f>
        <v/>
      </c>
      <c r="E44" s="42" t="str" cm="1">
        <f t="array" aca="1" ref="E44" ca="1">CONCATENATE(INDIRECT("Schede!F"&amp;A44+3)," ",CHAR(10),INDIRECT("Schede!G"&amp;A44+3))</f>
        <v xml:space="preserve"> 
</v>
      </c>
      <c r="F44" s="42" t="str" cm="1">
        <f t="array" aca="1" ref="F44" ca="1">INDIRECT("Schede!C"&amp;A44+4)</f>
        <v/>
      </c>
      <c r="G44" s="42" t="str" cm="1">
        <f t="array" aca="1" ref="G44" ca="1">CONCATENATE(INDIRECT("Schede!F"&amp;A44+4)," ",CHAR(10),INDIRECT("Schede!G"&amp;A44+4))</f>
        <v xml:space="preserve"> 
</v>
      </c>
      <c r="H44" s="42" t="str" cm="1">
        <f t="array" aca="1" ref="H44" ca="1">INDIRECT("Schede!C"&amp;A44+5)</f>
        <v>Le PA attuano le indicazioni presenti nella guida operativa sui dati di elevato valore per l’attuazione del relativo Regolamento di esecuzione (UE) e delle Linee Guida sui dati aperti</v>
      </c>
      <c r="I44" s="34" t="str" cm="1">
        <f t="array" aca="1" ref="I44" ca="1">CONCATENATE(INDIRECT("Schede!F"&amp;A44+5)," ",CHAR(10),INDIRECT("Schede!G"&amp;A44+5))</f>
        <v xml:space="preserve">Da gennaio 2024  
</v>
      </c>
      <c r="J44" s="34" t="str" cm="1">
        <f t="array" aca="1" ref="J44" ca="1">INDIRECT("Schede!C"&amp;A44+6)</f>
        <v>RTD</v>
      </c>
      <c r="K44" s="34" t="str" cm="1">
        <f t="array" aca="1" ref="K44" ca="1">INDIRECT("Schede!E"&amp;A44+6)</f>
        <v>Fondi Propri o bando PNRR o altro</v>
      </c>
      <c r="L44" s="35" cm="1">
        <f t="array" aca="1" ref="L44" ca="1">INDIRECT("Schede!C"&amp;A44+7)</f>
        <v>44927</v>
      </c>
      <c r="M44" s="35" cm="1">
        <f t="array" aca="1" ref="M44" ca="1">INDIRECT("Schede!C"&amp;A44+8)</f>
        <v>45657</v>
      </c>
      <c r="N44" s="52" cm="1">
        <f t="array" aca="1" ref="N44" ca="1">INDIRECT("Schede!E"&amp;A44+7)</f>
        <v>0</v>
      </c>
      <c r="O44" s="38" t="str" cm="1">
        <f t="array" aca="1" ref="O44" ca="1">INDIRECT("Schede!F"&amp;A44+7)</f>
        <v>Azione in corso</v>
      </c>
    </row>
    <row r="45" spans="1:15" ht="100.8" x14ac:dyDescent="0.3">
      <c r="A45" s="37">
        <f t="shared" si="0"/>
        <v>552</v>
      </c>
      <c r="B45" s="42" t="str" cm="1">
        <f t="array" aca="1" ref="B45" ca="1">CONCATENATE(INDIRECT("Schede!C"&amp;A45)," ",CHAR(10),INDIRECT("Schede!C"&amp;A45+1))</f>
        <v>OB.2.2 
CAP2.PA.LA06</v>
      </c>
      <c r="C45" s="42" t="str" cm="1">
        <f t="array" aca="1" ref="C45" ca="1">INDIRECT("Schede!D"&amp;A45)</f>
        <v>Aumentare la qualità dei dati e dei metadati</v>
      </c>
      <c r="D45" s="42" t="str" cm="1">
        <f t="array" aca="1" ref="D45" ca="1">INDIRECT("Schede!C"&amp;A45+3)</f>
        <v>Le PA uniformano i propri sistemi di metadati relativi ai dati geografici alle specifiche nazionali e documentano i propri dataset nel catalogo nazionale geodati.gov.it</v>
      </c>
      <c r="E45" s="42" t="str" cm="1">
        <f t="array" aca="1" ref="E45" ca="1">CONCATENATE(INDIRECT("Schede!F"&amp;A45+3)," ",CHAR(10),INDIRECT("Schede!G"&amp;A45+3))</f>
        <v xml:space="preserve">Da gennaio 2021  
</v>
      </c>
      <c r="F45" s="42" t="str" cm="1">
        <f t="array" aca="1" ref="F45" ca="1">INDIRECT("Schede!C"&amp;A45+4)</f>
        <v>Le PA adeguano i metadati relativi ai dati geografici all’ultima versione delle specifiche nazionali e documentano i propri dataset nel catalogo nazionale geodati.gov.it</v>
      </c>
      <c r="G45" s="42" t="str" cm="1">
        <f t="array" aca="1" ref="G45" ca="1">CONCATENATE(INDIRECT("Schede!F"&amp;A45+4)," ",CHAR(10),INDIRECT("Schede!G"&amp;A45+4))</f>
        <v xml:space="preserve">Da gennaio 2021 (in corso)  
</v>
      </c>
      <c r="H45" s="42" t="str" cm="1">
        <f t="array" aca="1" ref="H45" ca="1">INDIRECT("Schede!C"&amp;A45+5)</f>
        <v>Le PA adeguano i metadati relativi ai dati geografici all’ultima versione delle specifiche nazionali e documentano i propri dataset nel catalogo nazionale geodati.gov.it</v>
      </c>
      <c r="I45" s="34" t="str" cm="1">
        <f t="array" aca="1" ref="I45" ca="1">CONCATENATE(INDIRECT("Schede!F"&amp;A45+5)," ",CHAR(10),INDIRECT("Schede!G"&amp;A45+5))</f>
        <v xml:space="preserve">Linee di azione ancora vigenti   
</v>
      </c>
      <c r="J45" s="34" t="str" cm="1">
        <f t="array" aca="1" ref="J45" ca="1">INDIRECT("Schede!C"&amp;A45+6)</f>
        <v>RTD</v>
      </c>
      <c r="K45" s="34" t="str" cm="1">
        <f t="array" aca="1" ref="K45" ca="1">INDIRECT("Schede!E"&amp;A45+6)</f>
        <v>Fondi Propri o bando PNRR o altro</v>
      </c>
      <c r="L45" s="35" cm="1">
        <f t="array" aca="1" ref="L45" ca="1">INDIRECT("Schede!C"&amp;A45+7)</f>
        <v>44927</v>
      </c>
      <c r="M45" s="35" cm="1">
        <f t="array" aca="1" ref="M45" ca="1">INDIRECT("Schede!C"&amp;A45+8)</f>
        <v>45657</v>
      </c>
      <c r="N45" s="52" cm="1">
        <f t="array" aca="1" ref="N45" ca="1">INDIRECT("Schede!E"&amp;A45+7)</f>
        <v>0</v>
      </c>
      <c r="O45" s="38" t="str" cm="1">
        <f t="array" aca="1" ref="O45" ca="1">INDIRECT("Schede!F"&amp;A45+7)</f>
        <v>Azione in corso</v>
      </c>
    </row>
    <row r="46" spans="1:15" ht="86.4" x14ac:dyDescent="0.3">
      <c r="A46" s="37">
        <f t="shared" si="0"/>
        <v>565</v>
      </c>
      <c r="B46" s="42" t="str" cm="1">
        <f t="array" aca="1" ref="B46" ca="1">CONCATENATE(INDIRECT("Schede!C"&amp;A46)," ",CHAR(10),INDIRECT("Schede!C"&amp;A46+1))</f>
        <v>OB.2.2 
CAP2.PA.LA07</v>
      </c>
      <c r="C46" s="42" t="str" cm="1">
        <f t="array" aca="1" ref="C46" ca="1">INDIRECT("Schede!D"&amp;A46)</f>
        <v>Aumentare la qualità dei dati e dei metadati</v>
      </c>
      <c r="D46" s="42" t="str" cm="1">
        <f t="array" aca="1" ref="D46" ca="1">INDIRECT("Schede!C"&amp;A46+3)</f>
        <v>Le PA uniformano i propri sistemi di metadati relativi ai dati non geografici alle specifiche nazionali e documentano i propri dataset nel catalogo nazionale dati.gov.it</v>
      </c>
      <c r="E46" s="42" t="str" cm="1">
        <f t="array" aca="1" ref="E46" ca="1">CONCATENATE(INDIRECT("Schede!F"&amp;A46+3)," ",CHAR(10),INDIRECT("Schede!G"&amp;A46+3))</f>
        <v xml:space="preserve">Da gennaio 2021  
</v>
      </c>
      <c r="F46" s="42" t="str" cm="1">
        <f t="array" aca="1" ref="F46" ca="1">INDIRECT("Schede!C"&amp;A46+4)</f>
        <v>Le PA adeguano i metadati relativi ai dati non geografici alle specifiche nazionali e documentano i propri dataset nel catalogo nazionale dati.gov.it</v>
      </c>
      <c r="G46" s="42" t="str" cm="1">
        <f t="array" aca="1" ref="G46" ca="1">CONCATENATE(INDIRECT("Schede!F"&amp;A46+4)," ",CHAR(10),INDIRECT("Schede!G"&amp;A46+4))</f>
        <v xml:space="preserve">Da gennaio 2021 (in corso)  
</v>
      </c>
      <c r="H46" s="42" t="str" cm="1">
        <f t="array" aca="1" ref="H46" ca="1">INDIRECT("Schede!C"&amp;A46+5)</f>
        <v>Le PA adeguano i metadati relativi ai dati non geografici alle specifiche nazionali e documentano i propri dataset nel catalogo nazionale dati.gov.it</v>
      </c>
      <c r="I46" s="34" t="str" cm="1">
        <f t="array" aca="1" ref="I46" ca="1">CONCATENATE(INDIRECT("Schede!F"&amp;A46+5)," ",CHAR(10),INDIRECT("Schede!G"&amp;A46+5))</f>
        <v xml:space="preserve">Linee di azione ancora vigenti   
</v>
      </c>
      <c r="J46" s="34" t="str" cm="1">
        <f t="array" aca="1" ref="J46" ca="1">INDIRECT("Schede!C"&amp;A46+6)</f>
        <v>RTD</v>
      </c>
      <c r="K46" s="34" t="str" cm="1">
        <f t="array" aca="1" ref="K46" ca="1">INDIRECT("Schede!E"&amp;A46+6)</f>
        <v>Fondi Propri o bando PNRR o altro</v>
      </c>
      <c r="L46" s="35" cm="1">
        <f t="array" aca="1" ref="L46" ca="1">INDIRECT("Schede!C"&amp;A46+7)</f>
        <v>44927</v>
      </c>
      <c r="M46" s="35" cm="1">
        <f t="array" aca="1" ref="M46" ca="1">INDIRECT("Schede!C"&amp;A46+8)</f>
        <v>45657</v>
      </c>
      <c r="N46" s="52" cm="1">
        <f t="array" aca="1" ref="N46" ca="1">INDIRECT("Schede!E"&amp;A46+7)</f>
        <v>0</v>
      </c>
      <c r="O46" s="38" t="str" cm="1">
        <f t="array" aca="1" ref="O46" ca="1">INDIRECT("Schede!F"&amp;A46+7)</f>
        <v>Azione in corso</v>
      </c>
    </row>
    <row r="47" spans="1:15" ht="100.8" x14ac:dyDescent="0.3">
      <c r="A47" s="37">
        <f t="shared" si="0"/>
        <v>578</v>
      </c>
      <c r="B47" s="42" t="str" cm="1">
        <f t="array" aca="1" ref="B47" ca="1">CONCATENATE(INDIRECT("Schede!C"&amp;A47)," ",CHAR(10),INDIRECT("Schede!C"&amp;A47+1))</f>
        <v>OB.2.2 
CAP2.PA.LA08</v>
      </c>
      <c r="C47" s="42" t="str" cm="1">
        <f t="array" aca="1" ref="C47" ca="1">INDIRECT("Schede!D"&amp;A47)</f>
        <v>Aumentare la qualità dei dati e dei metadati</v>
      </c>
      <c r="D47" s="42" t="str" cm="1">
        <f t="array" aca="1" ref="D47" ca="1">INDIRECT("Schede!C"&amp;A47+3)</f>
        <v>Le PA forniscono indicazioni sul livello di qualità dei dati per le caratteristiche individuate e pubblicano i relativi metadati (per esempio indicando la conformità ai modelli dati standard nazionali ed europei)</v>
      </c>
      <c r="E47" s="42" t="str" cm="1">
        <f t="array" aca="1" ref="E47" ca="1">CONCATENATE(INDIRECT("Schede!F"&amp;A47+3)," ",CHAR(10),INDIRECT("Schede!G"&amp;A47+3))</f>
        <v xml:space="preserve">Da gennaio 2021  
</v>
      </c>
      <c r="F47" s="42" t="str" cm="1">
        <f t="array" aca="1" ref="F47" ca="1">INDIRECT("Schede!C"&amp;A47+4)</f>
        <v>Le PA pubblicano i metadati relativi ai propri dati di tipo aperto attraverso il catalogo nazionale dei dati aperti dati.gov.it</v>
      </c>
      <c r="G47" s="42" t="str" cm="1">
        <f t="array" aca="1" ref="G47" ca="1">CONCATENATE(INDIRECT("Schede!F"&amp;A47+4)," ",CHAR(10),INDIRECT("Schede!G"&amp;A47+4))</f>
        <v xml:space="preserve">Da gennaio 2021 (in corso)  
</v>
      </c>
      <c r="H47" s="42" t="str" cm="1">
        <f t="array" aca="1" ref="H47" ca="1">INDIRECT("Schede!C"&amp;A47+5)</f>
        <v>Le PA pubblicano i metadati relativi ai propri dati di tipo aperto attraverso il catalogo nazionale dei dati aperti dati.gov.it</v>
      </c>
      <c r="I47" s="34" t="str" cm="1">
        <f t="array" aca="1" ref="I47" ca="1">CONCATENATE(INDIRECT("Schede!F"&amp;A47+5)," ",CHAR(10),INDIRECT("Schede!G"&amp;A47+5))</f>
        <v xml:space="preserve">Linee di azione ancora vigenti   
</v>
      </c>
      <c r="J47" s="34" t="str" cm="1">
        <f t="array" aca="1" ref="J47" ca="1">INDIRECT("Schede!C"&amp;A47+6)</f>
        <v>RTD</v>
      </c>
      <c r="K47" s="34" t="str" cm="1">
        <f t="array" aca="1" ref="K47" ca="1">INDIRECT("Schede!E"&amp;A47+6)</f>
        <v>Fondi Propri o bando PNRR o altro</v>
      </c>
      <c r="L47" s="35" cm="1">
        <f t="array" aca="1" ref="L47" ca="1">INDIRECT("Schede!C"&amp;A47+7)</f>
        <v>44927</v>
      </c>
      <c r="M47" s="35" cm="1">
        <f t="array" aca="1" ref="M47" ca="1">INDIRECT("Schede!C"&amp;A47+8)</f>
        <v>45657</v>
      </c>
      <c r="N47" s="52" cm="1">
        <f t="array" aca="1" ref="N47" ca="1">INDIRECT("Schede!E"&amp;A47+7)</f>
        <v>0</v>
      </c>
      <c r="O47" s="38" t="str" cm="1">
        <f t="array" aca="1" ref="O47" ca="1">INDIRECT("Schede!F"&amp;A47+7)</f>
        <v>Azione in corso</v>
      </c>
    </row>
    <row r="48" spans="1:15" ht="100.8" x14ac:dyDescent="0.3">
      <c r="A48" s="37">
        <f t="shared" si="0"/>
        <v>591</v>
      </c>
      <c r="B48" s="42" t="str" cm="1">
        <f t="array" aca="1" ref="B48" ca="1">CONCATENATE(INDIRECT("Schede!C"&amp;A48)," ",CHAR(10),INDIRECT("Schede!C"&amp;A48+1))</f>
        <v>OB.2.2 
CAP2.PA.LA15</v>
      </c>
      <c r="C48" s="42" t="str" cm="1">
        <f t="array" aca="1" ref="C48" ca="1">INDIRECT("Schede!D"&amp;A48)</f>
        <v>Aumentare la qualità dei dati e dei metadati</v>
      </c>
      <c r="D48" s="42" t="str" cm="1">
        <f t="array" aca="1" ref="D48" ca="1">INDIRECT("Schede!C"&amp;A48+3)</f>
        <v/>
      </c>
      <c r="E48" s="42" t="str" cm="1">
        <f t="array" aca="1" ref="E48" ca="1">CONCATENATE(INDIRECT("Schede!F"&amp;A48+3)," ",CHAR(10),INDIRECT("Schede!G"&amp;A48+3))</f>
        <v xml:space="preserve"> 
</v>
      </c>
      <c r="F48" s="42" t="str" cm="1">
        <f t="array" aca="1" ref="F48" ca="1">INDIRECT("Schede!C"&amp;A48+4)</f>
        <v>Le PA pubblicano i loro dati aperti tramite API nel catalogo PDND e le documentano anche secondo i riferimenti contenuti nel National Data Catalog per l’interoperabilità semantica</v>
      </c>
      <c r="G48" s="42" t="str" cm="1">
        <f t="array" aca="1" ref="G48" ca="1">CONCATENATE(INDIRECT("Schede!F"&amp;A48+4)," ",CHAR(10),INDIRECT("Schede!G"&amp;A48+4))</f>
        <v xml:space="preserve">Da dicembre 2022  
</v>
      </c>
      <c r="H48" s="42" t="str" cm="1">
        <f t="array" aca="1" ref="H48" ca="1">INDIRECT("Schede!C"&amp;A48+5)</f>
        <v>Le PA pubblicano i loro dati aperti tramite API nel catalogo PDND e le documentano anche secondo i riferimenti contenuti nel National Data Catalog per l’interoperabilità semantica</v>
      </c>
      <c r="I48" s="34" t="str" cm="1">
        <f t="array" aca="1" ref="I48" ca="1">CONCATENATE(INDIRECT("Schede!F"&amp;A48+5)," ",CHAR(10),INDIRECT("Schede!G"&amp;A48+5))</f>
        <v xml:space="preserve">Da marzo 2023  
</v>
      </c>
      <c r="J48" s="34" t="str" cm="1">
        <f t="array" aca="1" ref="J48" ca="1">INDIRECT("Schede!C"&amp;A48+6)</f>
        <v>RTD</v>
      </c>
      <c r="K48" s="34" t="str" cm="1">
        <f t="array" aca="1" ref="K48" ca="1">INDIRECT("Schede!E"&amp;A48+6)</f>
        <v>Fondi Propri o bando PNRR o altro</v>
      </c>
      <c r="L48" s="35" cm="1">
        <f t="array" aca="1" ref="L48" ca="1">INDIRECT("Schede!C"&amp;A48+7)</f>
        <v>44927</v>
      </c>
      <c r="M48" s="35" cm="1">
        <f t="array" aca="1" ref="M48" ca="1">INDIRECT("Schede!C"&amp;A48+8)</f>
        <v>45657</v>
      </c>
      <c r="N48" s="52" cm="1">
        <f t="array" aca="1" ref="N48" ca="1">INDIRECT("Schede!E"&amp;A48+7)</f>
        <v>0</v>
      </c>
      <c r="O48" s="38" t="str" cm="1">
        <f t="array" aca="1" ref="O48" ca="1">INDIRECT("Schede!F"&amp;A48+7)</f>
        <v>Azione in corso</v>
      </c>
    </row>
    <row r="49" spans="1:15" ht="100.8" x14ac:dyDescent="0.3">
      <c r="A49" s="37">
        <f t="shared" si="0"/>
        <v>604</v>
      </c>
      <c r="B49" s="42" t="str" cm="1">
        <f t="array" aca="1" ref="B49" ca="1">CONCATENATE(INDIRECT("Schede!C"&amp;A49)," ",CHAR(10),INDIRECT("Schede!C"&amp;A49+1))</f>
        <v>OB.2.2 
CAP2.PA.LA19</v>
      </c>
      <c r="C49" s="42" t="str" cm="1">
        <f t="array" aca="1" ref="C49" ca="1">INDIRECT("Schede!D"&amp;A49)</f>
        <v>Aumentare la qualità dei dati e dei metadati</v>
      </c>
      <c r="D49" s="42" t="str" cm="1">
        <f t="array" aca="1" ref="D49" ca="1">INDIRECT("Schede!C"&amp;A49+3)</f>
        <v/>
      </c>
      <c r="E49" s="42" t="str" cm="1">
        <f t="array" aca="1" ref="E49" ca="1">CONCATENATE(INDIRECT("Schede!F"&amp;A49+3)," ",CHAR(10),INDIRECT("Schede!G"&amp;A49+3))</f>
        <v xml:space="preserve"> 
</v>
      </c>
      <c r="F49" s="42" t="str" cm="1">
        <f t="array" aca="1" ref="F49" ca="1">INDIRECT("Schede!C"&amp;A49+4)</f>
        <v/>
      </c>
      <c r="G49" s="42" t="str" cm="1">
        <f t="array" aca="1" ref="G49" ca="1">CONCATENATE(INDIRECT("Schede!F"&amp;A49+4)," ",CHAR(10),INDIRECT("Schede!G"&amp;A49+4))</f>
        <v xml:space="preserve"> 
</v>
      </c>
      <c r="H49" s="42" t="str" cm="1">
        <f t="array" aca="1" ref="H49" ca="1">INDIRECT("Schede!C"&amp;A49+5)</f>
        <v>Le PA pubblicano i loro dati aperti ad elevato valore tramite API utilizzando la piattaforma PDND come da Linee Guida sui dati aperti e il riutilizzo dell’informazione del settore pubblico</v>
      </c>
      <c r="I49" s="34" t="str" cm="1">
        <f t="array" aca="1" ref="I49" ca="1">CONCATENATE(INDIRECT("Schede!F"&amp;A49+5)," ",CHAR(10),INDIRECT("Schede!G"&amp;A49+5))</f>
        <v xml:space="preserve">Da gennaio 2024  
</v>
      </c>
      <c r="J49" s="34" t="str" cm="1">
        <f t="array" aca="1" ref="J49" ca="1">INDIRECT("Schede!C"&amp;A49+6)</f>
        <v>RTD</v>
      </c>
      <c r="K49" s="34" t="str" cm="1">
        <f t="array" aca="1" ref="K49" ca="1">INDIRECT("Schede!E"&amp;A49+6)</f>
        <v>Fondi Propri o bando PNRR o altro</v>
      </c>
      <c r="L49" s="35" cm="1">
        <f t="array" aca="1" ref="L49" ca="1">INDIRECT("Schede!C"&amp;A49+7)</f>
        <v>44927</v>
      </c>
      <c r="M49" s="35" cm="1">
        <f t="array" aca="1" ref="M49" ca="1">INDIRECT("Schede!C"&amp;A49+8)</f>
        <v>45657</v>
      </c>
      <c r="N49" s="52" cm="1">
        <f t="array" aca="1" ref="N49" ca="1">INDIRECT("Schede!E"&amp;A49+7)</f>
        <v>0</v>
      </c>
      <c r="O49" s="38" t="str" cm="1">
        <f t="array" aca="1" ref="O49" ca="1">INDIRECT("Schede!F"&amp;A49+7)</f>
        <v>Azione in corso</v>
      </c>
    </row>
    <row r="50" spans="1:15" ht="129.6" x14ac:dyDescent="0.3">
      <c r="A50" s="37">
        <f t="shared" si="0"/>
        <v>617</v>
      </c>
      <c r="B50" s="42" t="str" cm="1">
        <f t="array" aca="1" ref="B50" ca="1">CONCATENATE(INDIRECT("Schede!C"&amp;A50)," ",CHAR(10),INDIRECT("Schede!C"&amp;A50+1))</f>
        <v>OB.2.2 
CAP2.PA.LA20</v>
      </c>
      <c r="C50" s="42" t="str" cm="1">
        <f t="array" aca="1" ref="C50" ca="1">INDIRECT("Schede!D"&amp;A50)</f>
        <v>Aumentare la qualità dei dati e dei metadati</v>
      </c>
      <c r="D50" s="42" t="str" cm="1">
        <f t="array" aca="1" ref="D50" ca="1">INDIRECT("Schede!C"&amp;A50+3)</f>
        <v/>
      </c>
      <c r="E50" s="42" t="str" cm="1">
        <f t="array" aca="1" ref="E50" ca="1">CONCATENATE(INDIRECT("Schede!F"&amp;A50+3)," ",CHAR(10),INDIRECT("Schede!G"&amp;A50+3))</f>
        <v xml:space="preserve"> 
</v>
      </c>
      <c r="F50" s="42" t="str" cm="1">
        <f t="array" aca="1" ref="F50" ca="1">INDIRECT("Schede!C"&amp;A50+4)</f>
        <v/>
      </c>
      <c r="G50" s="42" t="str" cm="1">
        <f t="array" aca="1" ref="G50" ca="1">CONCATENATE(INDIRECT("Schede!F"&amp;A50+4)," ",CHAR(10),INDIRECT("Schede!G"&amp;A50+4))</f>
        <v xml:space="preserve"> 
</v>
      </c>
      <c r="H50" s="42" t="str" cm="1">
        <f t="array" aca="1" ref="H50" ca="1">INDIRECT("Schede!C"&amp;A50+5)</f>
        <v>Le PA pubblicano i metadati relativi ai dati di elevato valore, secondo le indicazioni presenti nel Regolamento di esecuzione (UE) e nelle Linee Guida sui dati aperti e relativa guida operativa, nei cataloghi nazionali dati.gov.it e geodati.gov.it</v>
      </c>
      <c r="I50" s="34" t="str" cm="1">
        <f t="array" aca="1" ref="I50" ca="1">CONCATENATE(INDIRECT("Schede!F"&amp;A50+5)," ",CHAR(10),INDIRECT("Schede!G"&amp;A50+5))</f>
        <v xml:space="preserve">Da gennaio 2024  
</v>
      </c>
      <c r="J50" s="34" t="str" cm="1">
        <f t="array" aca="1" ref="J50" ca="1">INDIRECT("Schede!C"&amp;A50+6)</f>
        <v>RTD</v>
      </c>
      <c r="K50" s="34" t="str" cm="1">
        <f t="array" aca="1" ref="K50" ca="1">INDIRECT("Schede!E"&amp;A50+6)</f>
        <v>Fondi Propri o bando PNRR o altro</v>
      </c>
      <c r="L50" s="35" cm="1">
        <f t="array" aca="1" ref="L50" ca="1">INDIRECT("Schede!C"&amp;A50+7)</f>
        <v>44927</v>
      </c>
      <c r="M50" s="35" cm="1">
        <f t="array" aca="1" ref="M50" ca="1">INDIRECT("Schede!C"&amp;A50+8)</f>
        <v>45657</v>
      </c>
      <c r="N50" s="52" cm="1">
        <f t="array" aca="1" ref="N50" ca="1">INDIRECT("Schede!E"&amp;A50+7)</f>
        <v>0</v>
      </c>
      <c r="O50" s="38" t="str" cm="1">
        <f t="array" aca="1" ref="O50" ca="1">INDIRECT("Schede!F"&amp;A50+7)</f>
        <v>Azione in corso</v>
      </c>
    </row>
    <row r="51" spans="1:15" ht="72" x14ac:dyDescent="0.3">
      <c r="A51" s="37">
        <f t="shared" si="0"/>
        <v>630</v>
      </c>
      <c r="B51" s="42" t="str" cm="1">
        <f t="array" aca="1" ref="B51" ca="1">CONCATENATE(INDIRECT("Schede!C"&amp;A51)," ",CHAR(10),INDIRECT("Schede!C"&amp;A51+1))</f>
        <v>OB.2.3 
CAP2.PA.LA09</v>
      </c>
      <c r="C51" s="42" t="str" cm="1">
        <f t="array" aca="1" ref="C51" ca="1">INDIRECT("Schede!D"&amp;A51)</f>
        <v>Aumentare la consapevolezza sulle politiche di valorizzazione del patrimonio informativo pubblico e su una moderna economia dei dati</v>
      </c>
      <c r="D51" s="42" t="str" cm="1">
        <f t="array" aca="1" ref="D51" ca="1">INDIRECT("Schede!C"&amp;A51+3)</f>
        <v>Le PA adottano la licenza aperta di riferimento nazionale, documentandola esplicitamente come metadato</v>
      </c>
      <c r="E51" s="42" t="str" cm="1">
        <f t="array" aca="1" ref="E51" ca="1">CONCATENATE(INDIRECT("Schede!F"&amp;A51+3)," ",CHAR(10),INDIRECT("Schede!G"&amp;A51+3))</f>
        <v xml:space="preserve">Da gennaio 2021  
</v>
      </c>
      <c r="F51" s="42" t="str" cm="1">
        <f t="array" aca="1" ref="F51" ca="1">INDIRECT("Schede!C"&amp;A51+4)</f>
        <v>Le PA adottano la licenza aperta CC BY 4.0, documentandola esplicitamente come metadato</v>
      </c>
      <c r="G51" s="42" t="str" cm="1">
        <f t="array" aca="1" ref="G51" ca="1">CONCATENATE(INDIRECT("Schede!F"&amp;A51+4)," ",CHAR(10),INDIRECT("Schede!G"&amp;A51+4))</f>
        <v xml:space="preserve">Da gennaio 2021 (in corso)  
</v>
      </c>
      <c r="H51" s="42" t="str" cm="1">
        <f t="array" aca="1" ref="H51" ca="1">INDIRECT("Schede!C"&amp;A51+5)</f>
        <v>Le PA adottano la licenza aperta CC BY 4.0, documentandola esplicitamente come metadato</v>
      </c>
      <c r="I51" s="34" t="str" cm="1">
        <f t="array" aca="1" ref="I51" ca="1">CONCATENATE(INDIRECT("Schede!F"&amp;A51+5)," ",CHAR(10),INDIRECT("Schede!G"&amp;A51+5))</f>
        <v xml:space="preserve">Linee di azione ancora vigenti   
</v>
      </c>
      <c r="J51" s="34" t="str" cm="1">
        <f t="array" aca="1" ref="J51" ca="1">INDIRECT("Schede!C"&amp;A51+6)</f>
        <v>RTD</v>
      </c>
      <c r="K51" s="34" t="str" cm="1">
        <f t="array" aca="1" ref="K51" ca="1">INDIRECT("Schede!E"&amp;A51+6)</f>
        <v>Fondi Propri o bando PNRR o altro</v>
      </c>
      <c r="L51" s="35" cm="1">
        <f t="array" aca="1" ref="L51" ca="1">INDIRECT("Schede!C"&amp;A51+7)</f>
        <v>44927</v>
      </c>
      <c r="M51" s="35" cm="1">
        <f t="array" aca="1" ref="M51" ca="1">INDIRECT("Schede!C"&amp;A51+8)</f>
        <v>45657</v>
      </c>
      <c r="N51" s="52" cm="1">
        <f t="array" aca="1" ref="N51" ca="1">INDIRECT("Schede!E"&amp;A51+7)</f>
        <v>0</v>
      </c>
      <c r="O51" s="38" t="str" cm="1">
        <f t="array" aca="1" ref="O51" ca="1">INDIRECT("Schede!F"&amp;A51+7)</f>
        <v>Azione in corso</v>
      </c>
    </row>
    <row r="52" spans="1:15" ht="144" x14ac:dyDescent="0.3">
      <c r="A52" s="37">
        <f t="shared" si="0"/>
        <v>643</v>
      </c>
      <c r="B52" s="42" t="str" cm="1">
        <f t="array" aca="1" ref="B52" ca="1">CONCATENATE(INDIRECT("Schede!C"&amp;A52)," ",CHAR(10),INDIRECT("Schede!C"&amp;A52+1))</f>
        <v>OB.2.3 
CAP2.PA.LA10</v>
      </c>
      <c r="C52" s="42" t="str" cm="1">
        <f t="array" aca="1" ref="C52" ca="1">INDIRECT("Schede!D"&amp;A52)</f>
        <v>Aumentare la consapevolezza sulle politiche di valorizzazione del patrimonio informativo pubblico e su una moderna economia dei dati</v>
      </c>
      <c r="D52" s="42" t="str" cm="1">
        <f t="array" aca="1" ref="D52" ca="1">INDIRECT("Schede!C"&amp;A52+3)</f>
        <v>Le PA definiscono al proprio interno una “squadra per i dati” (data team) ovvero identificano tutte le figure, come raccomandato dalle Linee guida nazionali per la valorizzazione del patrimonio informativo pubblico, che possano contribuire alla diffusione della cultura del dato e al recepimento della Strategia nazionale dati su tutto il territorio</v>
      </c>
      <c r="E52" s="42" t="str" cm="1">
        <f t="array" aca="1" ref="E52" ca="1">CONCATENATE(INDIRECT("Schede!F"&amp;A52+3)," ",CHAR(10),INDIRECT("Schede!G"&amp;A52+3))</f>
        <v xml:space="preserve">Da gennaio 2021  
</v>
      </c>
      <c r="F52" s="42" t="str" cm="1">
        <f t="array" aca="1" ref="F52" ca="1">INDIRECT("Schede!C"&amp;A52+4)</f>
        <v/>
      </c>
      <c r="G52" s="42" t="str" cm="1">
        <f t="array" aca="1" ref="G52" ca="1">CONCATENATE(INDIRECT("Schede!F"&amp;A52+4)," ",CHAR(10),INDIRECT("Schede!G"&amp;A52+4))</f>
        <v xml:space="preserve"> 
</v>
      </c>
      <c r="H52" s="42" t="str" cm="1">
        <f t="array" aca="1" ref="H52" ca="1">INDIRECT("Schede!C"&amp;A52+5)</f>
        <v/>
      </c>
      <c r="I52" s="34" t="str" cm="1">
        <f t="array" aca="1" ref="I52" ca="1">CONCATENATE(INDIRECT("Schede!F"&amp;A52+5)," ",CHAR(10),INDIRECT("Schede!G"&amp;A52+5))</f>
        <v xml:space="preserve"> 
</v>
      </c>
      <c r="J52" s="34" t="str" cm="1">
        <f t="array" aca="1" ref="J52" ca="1">INDIRECT("Schede!C"&amp;A52+6)</f>
        <v>RTD</v>
      </c>
      <c r="K52" s="34" t="str" cm="1">
        <f t="array" aca="1" ref="K52" ca="1">INDIRECT("Schede!E"&amp;A52+6)</f>
        <v>Fondi Propri o bando PNRR o altro</v>
      </c>
      <c r="L52" s="35" cm="1">
        <f t="array" aca="1" ref="L52" ca="1">INDIRECT("Schede!C"&amp;A52+7)</f>
        <v>44927</v>
      </c>
      <c r="M52" s="35" cm="1">
        <f t="array" aca="1" ref="M52" ca="1">INDIRECT("Schede!C"&amp;A52+8)</f>
        <v>45657</v>
      </c>
      <c r="N52" s="52" cm="1">
        <f t="array" aca="1" ref="N52" ca="1">INDIRECT("Schede!E"&amp;A52+7)</f>
        <v>0</v>
      </c>
      <c r="O52" s="38" t="str" cm="1">
        <f t="array" aca="1" ref="O52" ca="1">INDIRECT("Schede!F"&amp;A52+7)</f>
        <v>Azione in corso</v>
      </c>
    </row>
    <row r="53" spans="1:15" ht="86.4" x14ac:dyDescent="0.3">
      <c r="A53" s="37">
        <f t="shared" si="0"/>
        <v>656</v>
      </c>
      <c r="B53" s="42" t="str" cm="1">
        <f t="array" aca="1" ref="B53" ca="1">CONCATENATE(INDIRECT("Schede!C"&amp;A53)," ",CHAR(10),INDIRECT("Schede!C"&amp;A53+1))</f>
        <v>OB.2.3 
CAP2.PA.LA11</v>
      </c>
      <c r="C53" s="42" t="str" cm="1">
        <f t="array" aca="1" ref="C53" ca="1">INDIRECT("Schede!D"&amp;A53)</f>
        <v>Aumentare la consapevolezza sulle politiche di valorizzazione del patrimonio informativo pubblico e su una moderna economia dei dati</v>
      </c>
      <c r="D53" s="42" t="str" cm="1">
        <f t="array" aca="1" ref="D53" ca="1">INDIRECT("Schede!C"&amp;A53+3)</f>
        <v>Le PA partecipano a interventi di formazione e sensibilizzazione sulle politiche open data</v>
      </c>
      <c r="E53" s="42" t="str" cm="1">
        <f t="array" aca="1" ref="E53" ca="1">CONCATENATE(INDIRECT("Schede!F"&amp;A53+3)," ",CHAR(10),INDIRECT("Schede!G"&amp;A53+3))</f>
        <v xml:space="preserve">Da gennaio 2021  
</v>
      </c>
      <c r="F53" s="42" t="str" cm="1">
        <f t="array" aca="1" ref="F53" ca="1">INDIRECT("Schede!C"&amp;A53+4)</f>
        <v>Le PA possono, in funzione delle proprie necessità, partecipare a interventi di formazione e sensibilizzazione sulle politiche open data</v>
      </c>
      <c r="G53" s="42" t="str" cm="1">
        <f t="array" aca="1" ref="G53" ca="1">CONCATENATE(INDIRECT("Schede!F"&amp;A53+4)," ",CHAR(10),INDIRECT("Schede!G"&amp;A53+4))</f>
        <v xml:space="preserve">Da settembre 2021 (in corso)  
</v>
      </c>
      <c r="H53" s="42" t="str" cm="1">
        <f t="array" aca="1" ref="H53" ca="1">INDIRECT("Schede!C"&amp;A53+5)</f>
        <v>Le PA possono, in funzione delle proprie necessità, partecipare a interventi di formazione e sensibilizzazione sulle politiche open data</v>
      </c>
      <c r="I53" s="34" t="str" cm="1">
        <f t="array" aca="1" ref="I53" ca="1">CONCATENATE(INDIRECT("Schede!F"&amp;A53+5)," ",CHAR(10),INDIRECT("Schede!G"&amp;A53+5))</f>
        <v xml:space="preserve">Linee di azione ancora vigenti   
</v>
      </c>
      <c r="J53" s="34" t="str" cm="1">
        <f t="array" aca="1" ref="J53" ca="1">INDIRECT("Schede!C"&amp;A53+6)</f>
        <v>RTD</v>
      </c>
      <c r="K53" s="34" t="str" cm="1">
        <f t="array" aca="1" ref="K53" ca="1">INDIRECT("Schede!E"&amp;A53+6)</f>
        <v>Fondi Propri o bando PNRR o altro</v>
      </c>
      <c r="L53" s="35" cm="1">
        <f t="array" aca="1" ref="L53" ca="1">INDIRECT("Schede!C"&amp;A53+7)</f>
        <v>44927</v>
      </c>
      <c r="M53" s="35" cm="1">
        <f t="array" aca="1" ref="M53" ca="1">INDIRECT("Schede!C"&amp;A53+8)</f>
        <v>45657</v>
      </c>
      <c r="N53" s="52" cm="1">
        <f t="array" aca="1" ref="N53" ca="1">INDIRECT("Schede!E"&amp;A53+7)</f>
        <v>0</v>
      </c>
      <c r="O53" s="38" t="str" cm="1">
        <f t="array" aca="1" ref="O53" ca="1">INDIRECT("Schede!F"&amp;A53+7)</f>
        <v>Azione in corso</v>
      </c>
    </row>
    <row r="54" spans="1:15" ht="115.2" x14ac:dyDescent="0.3">
      <c r="A54" s="37">
        <f t="shared" si="0"/>
        <v>669</v>
      </c>
      <c r="B54" s="42" t="str" cm="1">
        <f t="array" aca="1" ref="B54" ca="1">CONCATENATE(INDIRECT("Schede!C"&amp;A54)," ",CHAR(10),INDIRECT("Schede!C"&amp;A54+1))</f>
        <v>OB.2.3 
CAP2.PA.LA12</v>
      </c>
      <c r="C54" s="42" t="str" cm="1">
        <f t="array" aca="1" ref="C54" ca="1">INDIRECT("Schede!D"&amp;A54)</f>
        <v>Aumentare la consapevolezza sulle politiche di valorizzazione del patrimonio informativo pubblico e su una moderna economia dei dati</v>
      </c>
      <c r="D54" s="42" t="str" cm="1">
        <f t="array" aca="1" ref="D54" ca="1">INDIRECT("Schede!C"&amp;A54+3)</f>
        <v>Le PA partecipano, insieme ad AGID e al Dipartimento per la Trasformazione Digitale, alla definizione di metodologie per monitorare il riutilizzo dei dati aperti sulla base di quanto previsto nella norma di recepimento della Direttiva sui dati aperti ((UE) 2019/1024)</v>
      </c>
      <c r="E54" s="42" t="str" cm="1">
        <f t="array" aca="1" ref="E54" ca="1">CONCATENATE(INDIRECT("Schede!F"&amp;A54+3)," ",CHAR(10),INDIRECT("Schede!G"&amp;A54+3))</f>
        <v xml:space="preserve">Da luglio 2021  
</v>
      </c>
      <c r="F54" s="42" t="str" cm="1">
        <f t="array" aca="1" ref="F54" ca="1">INDIRECT("Schede!C"&amp;A54+4)</f>
        <v/>
      </c>
      <c r="G54" s="42" t="str" cm="1">
        <f t="array" aca="1" ref="G54" ca="1">CONCATENATE(INDIRECT("Schede!F"&amp;A54+4)," ",CHAR(10),INDIRECT("Schede!G"&amp;A54+4))</f>
        <v xml:space="preserve"> 
</v>
      </c>
      <c r="H54" s="42" t="str" cm="1">
        <f t="array" aca="1" ref="H54" ca="1">INDIRECT("Schede!C"&amp;A54+5)</f>
        <v/>
      </c>
      <c r="I54" s="34" t="str" cm="1">
        <f t="array" aca="1" ref="I54" ca="1">CONCATENATE(INDIRECT("Schede!F"&amp;A54+5)," ",CHAR(10),INDIRECT("Schede!G"&amp;A54+5))</f>
        <v xml:space="preserve"> 
</v>
      </c>
      <c r="J54" s="34" t="str" cm="1">
        <f t="array" aca="1" ref="J54" ca="1">INDIRECT("Schede!C"&amp;A54+6)</f>
        <v>RTD</v>
      </c>
      <c r="K54" s="34" t="str" cm="1">
        <f t="array" aca="1" ref="K54" ca="1">INDIRECT("Schede!E"&amp;A54+6)</f>
        <v>Fondi Propri o bando PNRR o altro</v>
      </c>
      <c r="L54" s="35" cm="1">
        <f t="array" aca="1" ref="L54" ca="1">INDIRECT("Schede!C"&amp;A54+7)</f>
        <v>44927</v>
      </c>
      <c r="M54" s="35" cm="1">
        <f t="array" aca="1" ref="M54" ca="1">INDIRECT("Schede!C"&amp;A54+8)</f>
        <v>45657</v>
      </c>
      <c r="N54" s="52" cm="1">
        <f t="array" aca="1" ref="N54" ca="1">INDIRECT("Schede!E"&amp;A54+7)</f>
        <v>0</v>
      </c>
      <c r="O54" s="38" t="str" cm="1">
        <f t="array" aca="1" ref="O54" ca="1">INDIRECT("Schede!F"&amp;A54+7)</f>
        <v>Azione in corso</v>
      </c>
    </row>
    <row r="55" spans="1:15" ht="72" x14ac:dyDescent="0.3">
      <c r="A55" s="37">
        <f t="shared" si="0"/>
        <v>682</v>
      </c>
      <c r="B55" s="42" t="str" cm="1">
        <f t="array" aca="1" ref="B55" ca="1">CONCATENATE(INDIRECT("Schede!C"&amp;A55)," ",CHAR(10),INDIRECT("Schede!C"&amp;A55+1))</f>
        <v>OB.2.3 
CAP2.PA.LA13</v>
      </c>
      <c r="C55" s="42" t="str" cm="1">
        <f t="array" aca="1" ref="C55" ca="1">INDIRECT("Schede!D"&amp;A55)</f>
        <v>Aumentare la consapevolezza sulle politiche di valorizzazione del patrimonio informativo pubblico e su una moderna economia dei dati</v>
      </c>
      <c r="D55" s="42" t="str" cm="1">
        <f t="array" aca="1" ref="D55" ca="1">INDIRECT("Schede!C"&amp;A55+3)</f>
        <v>Le PA pilota avviano progetti di implementazione della Strategia nazionale dati</v>
      </c>
      <c r="E55" s="42" t="str" cm="1">
        <f t="array" aca="1" ref="E55" ca="1">CONCATENATE(INDIRECT("Schede!F"&amp;A55+3)," ",CHAR(10),INDIRECT("Schede!G"&amp;A55+3))</f>
        <v xml:space="preserve">Da marzo 2022  
</v>
      </c>
      <c r="F55" s="42" t="str" cm="1">
        <f t="array" aca="1" ref="F55" ca="1">INDIRECT("Schede!C"&amp;A55+4)</f>
        <v/>
      </c>
      <c r="G55" s="42" t="str" cm="1">
        <f t="array" aca="1" ref="G55" ca="1">CONCATENATE(INDIRECT("Schede!F"&amp;A55+4)," ",CHAR(10),INDIRECT("Schede!G"&amp;A55+4))</f>
        <v xml:space="preserve"> 
</v>
      </c>
      <c r="H55" s="42" t="str" cm="1">
        <f t="array" aca="1" ref="H55" ca="1">INDIRECT("Schede!C"&amp;A55+5)</f>
        <v/>
      </c>
      <c r="I55" s="34" t="str" cm="1">
        <f t="array" aca="1" ref="I55" ca="1">CONCATENATE(INDIRECT("Schede!F"&amp;A55+5)," ",CHAR(10),INDIRECT("Schede!G"&amp;A55+5))</f>
        <v xml:space="preserve"> 
</v>
      </c>
      <c r="J55" s="34" t="str" cm="1">
        <f t="array" aca="1" ref="J55" ca="1">INDIRECT("Schede!C"&amp;A55+6)</f>
        <v>RTD</v>
      </c>
      <c r="K55" s="34" t="str" cm="1">
        <f t="array" aca="1" ref="K55" ca="1">INDIRECT("Schede!E"&amp;A55+6)</f>
        <v>Fondi Propri o bando PNRR o altro</v>
      </c>
      <c r="L55" s="35" cm="1">
        <f t="array" aca="1" ref="L55" ca="1">INDIRECT("Schede!C"&amp;A55+7)</f>
        <v>44927</v>
      </c>
      <c r="M55" s="35" cm="1">
        <f t="array" aca="1" ref="M55" ca="1">INDIRECT("Schede!C"&amp;A55+8)</f>
        <v>45657</v>
      </c>
      <c r="N55" s="52" cm="1">
        <f t="array" aca="1" ref="N55" ca="1">INDIRECT("Schede!E"&amp;A55+7)</f>
        <v>0</v>
      </c>
      <c r="O55" s="38" t="str" cm="1">
        <f t="array" aca="1" ref="O55" ca="1">INDIRECT("Schede!F"&amp;A55+7)</f>
        <v>Azione in corso</v>
      </c>
    </row>
    <row r="56" spans="1:15" ht="144" x14ac:dyDescent="0.3">
      <c r="A56" s="37">
        <f t="shared" si="0"/>
        <v>695</v>
      </c>
      <c r="B56" s="42" t="str" cm="1">
        <f t="array" aca="1" ref="B56" ca="1">CONCATENATE(INDIRECT("Schede!C"&amp;A56)," ",CHAR(10),INDIRECT("Schede!C"&amp;A56+1))</f>
        <v>OB.2.3 
CAP2.PA.LA16</v>
      </c>
      <c r="C56" s="42" t="str" cm="1">
        <f t="array" aca="1" ref="C56" ca="1">INDIRECT("Schede!D"&amp;A56)</f>
        <v>Aumentare la consapevolezza sulle politiche di valorizzazione del patrimonio informativo pubblico e su una moderna economia dei dati</v>
      </c>
      <c r="D56" s="42" t="str" cm="1">
        <f t="array" aca="1" ref="D56" ca="1">INDIRECT("Schede!C"&amp;A56+3)</f>
        <v/>
      </c>
      <c r="E56" s="42" t="str" cm="1">
        <f t="array" aca="1" ref="E56" ca="1">CONCATENATE(INDIRECT("Schede!F"&amp;A56+3)," ",CHAR(10),INDIRECT("Schede!G"&amp;A56+3))</f>
        <v xml:space="preserve"> 
</v>
      </c>
      <c r="F56" s="42" t="str" cm="1">
        <f t="array" aca="1" ref="F56" ca="1">INDIRECT("Schede!C"&amp;A56+4)</f>
        <v>Le PA attuano le linee guida contenenti regole tecniche per l’attuazione della norma di recepimento della Direttiva (EU) 2019/1024 definite da AGID anche per l’eventuale monitoraggio del riutilizzo dei dati aperti sulla base di quanto previsto nella Direttiva stessa</v>
      </c>
      <c r="G56" s="42" t="str" cm="1">
        <f t="array" aca="1" ref="G56" ca="1">CONCATENATE(INDIRECT("Schede!F"&amp;A56+4)," ",CHAR(10),INDIRECT("Schede!G"&amp;A56+4))</f>
        <v xml:space="preserve">Da gennaio 2023  
</v>
      </c>
      <c r="H56" s="42" t="str" cm="1">
        <f t="array" aca="1" ref="H56" ca="1">INDIRECT("Schede!C"&amp;A56+5)</f>
        <v>Le PA attuano le linee guida contenenti regole tecniche per l’implementazione del Decreto Legislativo n. 36/2006 relativamente ai requisiti e alle raccomandazioni su licenze e condizioni d’uso</v>
      </c>
      <c r="I56" s="34" t="str" cm="1">
        <f t="array" aca="1" ref="I56" ca="1">CONCATENATE(INDIRECT("Schede!F"&amp;A56+5)," ",CHAR(10),INDIRECT("Schede!G"&amp;A56+5))</f>
        <v xml:space="preserve">Da gennaio 2023  
</v>
      </c>
      <c r="J56" s="34" t="str" cm="1">
        <f t="array" aca="1" ref="J56" ca="1">INDIRECT("Schede!C"&amp;A56+6)</f>
        <v>RTD</v>
      </c>
      <c r="K56" s="34" t="str" cm="1">
        <f t="array" aca="1" ref="K56" ca="1">INDIRECT("Schede!E"&amp;A56+6)</f>
        <v>Fondi Propri o bando PNRR o altro</v>
      </c>
      <c r="L56" s="35" cm="1">
        <f t="array" aca="1" ref="L56" ca="1">INDIRECT("Schede!C"&amp;A56+7)</f>
        <v>44927</v>
      </c>
      <c r="M56" s="35" cm="1">
        <f t="array" aca="1" ref="M56" ca="1">INDIRECT("Schede!C"&amp;A56+8)</f>
        <v>45657</v>
      </c>
      <c r="N56" s="52" cm="1">
        <f t="array" aca="1" ref="N56" ca="1">INDIRECT("Schede!E"&amp;A56+7)</f>
        <v>0</v>
      </c>
      <c r="O56" s="38" t="str" cm="1">
        <f t="array" aca="1" ref="O56" ca="1">INDIRECT("Schede!F"&amp;A56+7)</f>
        <v>Azione in corso</v>
      </c>
    </row>
    <row r="57" spans="1:15" ht="129.6" x14ac:dyDescent="0.3">
      <c r="A57" s="37">
        <f t="shared" si="0"/>
        <v>708</v>
      </c>
      <c r="B57" s="42" t="str" cm="1">
        <f t="array" aca="1" ref="B57" ca="1">CONCATENATE(INDIRECT("Schede!C"&amp;A57)," ",CHAR(10),INDIRECT("Schede!C"&amp;A57+1))</f>
        <v>OB.2.3 
CAP2.PA.LA21</v>
      </c>
      <c r="C57" s="42" t="str" cm="1">
        <f t="array" aca="1" ref="C57" ca="1">INDIRECT("Schede!D"&amp;A57)</f>
        <v>Aumentare la consapevolezza sulle politiche di valorizzazione del patrimonio informativo pubblico e su una moderna economia dei dati</v>
      </c>
      <c r="D57" s="42" t="str" cm="1">
        <f t="array" aca="1" ref="D57" ca="1">INDIRECT("Schede!C"&amp;A57+3)</f>
        <v/>
      </c>
      <c r="E57" s="42" t="str" cm="1">
        <f t="array" aca="1" ref="E57" ca="1">CONCATENATE(INDIRECT("Schede!F"&amp;A57+3)," ",CHAR(10),INDIRECT("Schede!G"&amp;A57+3))</f>
        <v xml:space="preserve"> 
</v>
      </c>
      <c r="F57" s="42" t="str" cm="1">
        <f t="array" aca="1" ref="F57" ca="1">INDIRECT("Schede!C"&amp;A57+4)</f>
        <v/>
      </c>
      <c r="G57" s="42" t="str" cm="1">
        <f t="array" aca="1" ref="G57" ca="1">CONCATENATE(INDIRECT("Schede!F"&amp;A57+4)," ",CHAR(10),INDIRECT("Schede!G"&amp;A57+4))</f>
        <v xml:space="preserve"> 
</v>
      </c>
      <c r="H57" s="42" t="str" cm="1">
        <f t="array" aca="1" ref="H57" ca="1">INDIRECT("Schede!C"&amp;A57+5)</f>
        <v>Le PA attuano il Regolamento di esecuzione (UE) relativo ai dati di elevato valore e le relative indicazioni presenti nella guida operativa nazionale per quanto riguarda le disposizioni su licenze e condizioni d’uso da applicare a tale tipologia di dati</v>
      </c>
      <c r="I57" s="34" t="str" cm="1">
        <f t="array" aca="1" ref="I57" ca="1">CONCATENATE(INDIRECT("Schede!F"&amp;A57+5)," ",CHAR(10),INDIRECT("Schede!G"&amp;A57+5))</f>
        <v xml:space="preserve">Da gennaio 2024  
</v>
      </c>
      <c r="J57" s="34" t="str" cm="1">
        <f t="array" aca="1" ref="J57" ca="1">INDIRECT("Schede!C"&amp;A57+6)</f>
        <v>RTD</v>
      </c>
      <c r="K57" s="34" t="str" cm="1">
        <f t="array" aca="1" ref="K57" ca="1">INDIRECT("Schede!E"&amp;A57+6)</f>
        <v>Fondi Propri o bando PNRR o altro</v>
      </c>
      <c r="L57" s="35" cm="1">
        <f t="array" aca="1" ref="L57" ca="1">INDIRECT("Schede!C"&amp;A57+7)</f>
        <v>44927</v>
      </c>
      <c r="M57" s="35" cm="1">
        <f t="array" aca="1" ref="M57" ca="1">INDIRECT("Schede!C"&amp;A57+8)</f>
        <v>45657</v>
      </c>
      <c r="N57" s="52" cm="1">
        <f t="array" aca="1" ref="N57" ca="1">INDIRECT("Schede!E"&amp;A57+7)</f>
        <v>0</v>
      </c>
      <c r="O57" s="38" t="str" cm="1">
        <f t="array" aca="1" ref="O57" ca="1">INDIRECT("Schede!F"&amp;A57+7)</f>
        <v>Azione in corso</v>
      </c>
    </row>
    <row r="58" spans="1:15" ht="57.6" x14ac:dyDescent="0.3">
      <c r="A58" s="37">
        <f t="shared" si="0"/>
        <v>721</v>
      </c>
      <c r="B58" s="42" t="str" cm="1">
        <f t="array" aca="1" ref="B58" ca="1">CONCATENATE(INDIRECT("Schede!C"&amp;A58)," ",CHAR(10),INDIRECT("Schede!C"&amp;A58+1))</f>
        <v>OB.3.1 
CAP3.PA.LA01</v>
      </c>
      <c r="C58" s="42" t="str" cm="1">
        <f t="array" aca="1" ref="C58" ca="1">INDIRECT("Schede!D"&amp;A58)</f>
        <v>Favorire l’evoluzione delle piattaforme esistenti</v>
      </c>
      <c r="D58" s="42" t="str" cm="1">
        <f t="array" aca="1" ref="D58" ca="1">INDIRECT("Schede!C"&amp;A58+3)</f>
        <v>Le PA che intendono aderire a NoiPA esprimono manifestazione di interesse e inviano richiesta di adesione</v>
      </c>
      <c r="E58" s="42" t="str" cm="1">
        <f t="array" aca="1" ref="E58" ca="1">CONCATENATE(INDIRECT("Schede!F"&amp;A58+3)," ",CHAR(10),INDIRECT("Schede!G"&amp;A58+3))</f>
        <v xml:space="preserve">Da ottobre 2020  
</v>
      </c>
      <c r="F58" s="42" t="str" cm="1">
        <f t="array" aca="1" ref="F58" ca="1">INDIRECT("Schede!C"&amp;A58+4)</f>
        <v>Le PA che intendono aderire a NoiPA esprimono manifestazione di interesse e inviano richiesta di adesione</v>
      </c>
      <c r="G58" s="42" t="str" cm="1">
        <f t="array" aca="1" ref="G58" ca="1">CONCATENATE(INDIRECT("Schede!F"&amp;A58+4)," ",CHAR(10),INDIRECT("Schede!G"&amp;A58+4))</f>
        <v xml:space="preserve">Da ottobre 2020 (in corso)  
</v>
      </c>
      <c r="H58" s="42" t="str" cm="1">
        <f t="array" aca="1" ref="H58" ca="1">INDIRECT("Schede!C"&amp;A58+5)</f>
        <v>Le PA che intendono aderire a NoiPA esprimono manifestazione di interesse e inviano richiesta di adesione</v>
      </c>
      <c r="I58" s="34" t="str" cm="1">
        <f t="array" aca="1" ref="I58" ca="1">CONCATENATE(INDIRECT("Schede!F"&amp;A58+5)," ",CHAR(10),INDIRECT("Schede!G"&amp;A58+5))</f>
        <v xml:space="preserve">Linee di azione ancora vigenti   
</v>
      </c>
      <c r="J58" s="34" t="str" cm="1">
        <f t="array" aca="1" ref="J58" ca="1">INDIRECT("Schede!C"&amp;A58+6)</f>
        <v>RTD</v>
      </c>
      <c r="K58" s="34" t="str" cm="1">
        <f t="array" aca="1" ref="K58" ca="1">INDIRECT("Schede!E"&amp;A58+6)</f>
        <v>Fondi Propri o bando PNRR o altro</v>
      </c>
      <c r="L58" s="35" cm="1">
        <f t="array" aca="1" ref="L58" ca="1">INDIRECT("Schede!C"&amp;A58+7)</f>
        <v>44927</v>
      </c>
      <c r="M58" s="35" cm="1">
        <f t="array" aca="1" ref="M58" ca="1">INDIRECT("Schede!C"&amp;A58+8)</f>
        <v>45657</v>
      </c>
      <c r="N58" s="52" cm="1">
        <f t="array" aca="1" ref="N58" ca="1">INDIRECT("Schede!E"&amp;A58+7)</f>
        <v>0</v>
      </c>
      <c r="O58" s="38" t="str" cm="1">
        <f t="array" aca="1" ref="O58" ca="1">INDIRECT("Schede!F"&amp;A58+7)</f>
        <v>Azione in corso</v>
      </c>
    </row>
    <row r="59" spans="1:15" ht="86.4" x14ac:dyDescent="0.3">
      <c r="A59" s="37">
        <f t="shared" si="0"/>
        <v>734</v>
      </c>
      <c r="B59" s="42" t="str" cm="1">
        <f t="array" aca="1" ref="B59" ca="1">CONCATENATE(INDIRECT("Schede!C"&amp;A59)," ",CHAR(10),INDIRECT("Schede!C"&amp;A59+1))</f>
        <v>OB.3.1 
CAP3.PA.LA02</v>
      </c>
      <c r="C59" s="42" t="str" cm="1">
        <f t="array" aca="1" ref="C59" ca="1">INDIRECT("Schede!D"&amp;A59)</f>
        <v>Favorire l’evoluzione delle piattaforme esistenti</v>
      </c>
      <c r="D59" s="42" t="str" cm="1">
        <f t="array" aca="1" ref="D59" ca="1">INDIRECT("Schede!C"&amp;A59+3)</f>
        <v>Regioni, Enti Locali e Strutture sanitarie elaborano piani regionali per l’adozione di pagoPA, anche attraverso il dialogo tra le realtà associative degli enti territoriali coinvolti</v>
      </c>
      <c r="E59" s="42" t="str" cm="1">
        <f t="array" aca="1" ref="E59" ca="1">CONCATENATE(INDIRECT("Schede!F"&amp;A59+3)," ",CHAR(10),INDIRECT("Schede!G"&amp;A59+3))</f>
        <v xml:space="preserve"> 
Entro dicembre 2020 </v>
      </c>
      <c r="F59" s="42" t="str" cm="1">
        <f t="array" aca="1" ref="F59" ca="1">INDIRECT("Schede!C"&amp;A59+4)</f>
        <v/>
      </c>
      <c r="G59" s="42" t="str" cm="1">
        <f t="array" aca="1" ref="G59" ca="1">CONCATENATE(INDIRECT("Schede!F"&amp;A59+4)," ",CHAR(10),INDIRECT("Schede!G"&amp;A59+4))</f>
        <v xml:space="preserve"> 
</v>
      </c>
      <c r="H59" s="42" t="str" cm="1">
        <f t="array" aca="1" ref="H59" ca="1">INDIRECT("Schede!C"&amp;A59+5)</f>
        <v/>
      </c>
      <c r="I59" s="34" t="str" cm="1">
        <f t="array" aca="1" ref="I59" ca="1">CONCATENATE(INDIRECT("Schede!F"&amp;A59+5)," ",CHAR(10),INDIRECT("Schede!G"&amp;A59+5))</f>
        <v xml:space="preserve"> 
</v>
      </c>
      <c r="J59" s="34" t="str" cm="1">
        <f t="array" aca="1" ref="J59" ca="1">INDIRECT("Schede!C"&amp;A59+6)</f>
        <v>RTD</v>
      </c>
      <c r="K59" s="34" t="str" cm="1">
        <f t="array" aca="1" ref="K59" ca="1">INDIRECT("Schede!E"&amp;A59+6)</f>
        <v>Fondi Propri o bando PNRR o altro</v>
      </c>
      <c r="L59" s="35" cm="1">
        <f t="array" aca="1" ref="L59" ca="1">INDIRECT("Schede!C"&amp;A59+7)</f>
        <v>44927</v>
      </c>
      <c r="M59" s="35" cm="1">
        <f t="array" aca="1" ref="M59" ca="1">INDIRECT("Schede!C"&amp;A59+8)</f>
        <v>45657</v>
      </c>
      <c r="N59" s="52" cm="1">
        <f t="array" aca="1" ref="N59" ca="1">INDIRECT("Schede!E"&amp;A59+7)</f>
        <v>0</v>
      </c>
      <c r="O59" s="38" t="str" cm="1">
        <f t="array" aca="1" ref="O59" ca="1">INDIRECT("Schede!F"&amp;A59+7)</f>
        <v>Azione in corso</v>
      </c>
    </row>
    <row r="60" spans="1:15" ht="72" x14ac:dyDescent="0.3">
      <c r="A60" s="37">
        <f t="shared" si="0"/>
        <v>747</v>
      </c>
      <c r="B60" s="42" t="str" cm="1">
        <f t="array" aca="1" ref="B60" ca="1">CONCATENATE(INDIRECT("Schede!C"&amp;A60)," ",CHAR(10),INDIRECT("Schede!C"&amp;A60+1))</f>
        <v>OB.3.1 
CAP3.PA.LA03</v>
      </c>
      <c r="C60" s="42" t="str" cm="1">
        <f t="array" aca="1" ref="C60" ca="1">INDIRECT("Schede!D"&amp;A60)</f>
        <v>Favorire l’evoluzione delle piattaforme esistenti</v>
      </c>
      <c r="D60" s="42" t="str" cm="1">
        <f t="array" aca="1" ref="D60" ca="1">INDIRECT("Schede!C"&amp;A60+3)</f>
        <v>Le strutture sanitarie pubbliche e private accreditate alimentano il FSE con dati e documenti sanitari identificati nell’ambito dei gruppi di lavoro del FSE</v>
      </c>
      <c r="E60" s="42" t="str" cm="1">
        <f t="array" aca="1" ref="E60" ca="1">CONCATENATE(INDIRECT("Schede!F"&amp;A60+3)," ",CHAR(10),INDIRECT("Schede!G"&amp;A60+3))</f>
        <v xml:space="preserve">Da gennaio 2021  
</v>
      </c>
      <c r="F60" s="42" t="str" cm="1">
        <f t="array" aca="1" ref="F60" ca="1">INDIRECT("Schede!C"&amp;A60+4)</f>
        <v>Le strutture sanitarie pubbliche e private accreditate continuano ad alimentare il FSE con dati e documenti sanitari</v>
      </c>
      <c r="G60" s="42" t="str" cm="1">
        <f t="array" aca="1" ref="G60" ca="1">CONCATENATE(INDIRECT("Schede!F"&amp;A60+4)," ",CHAR(10),INDIRECT("Schede!G"&amp;A60+4))</f>
        <v xml:space="preserve">Da gennaio 2021 (in corso)  
</v>
      </c>
      <c r="H60" s="42" t="str" cm="1">
        <f t="array" aca="1" ref="H60" ca="1">INDIRECT("Schede!C"&amp;A60+5)</f>
        <v>Le strutture sanitarie pubbliche e private accreditate continuano ad alimentare il FSE con dati e documenti sanitari</v>
      </c>
      <c r="I60" s="34" t="str" cm="1">
        <f t="array" aca="1" ref="I60" ca="1">CONCATENATE(INDIRECT("Schede!F"&amp;A60+5)," ",CHAR(10),INDIRECT("Schede!G"&amp;A60+5))</f>
        <v xml:space="preserve">Linee di azione ancora vigenti   
</v>
      </c>
      <c r="J60" s="34" t="str" cm="1">
        <f t="array" aca="1" ref="J60" ca="1">INDIRECT("Schede!C"&amp;A60+6)</f>
        <v>RTD</v>
      </c>
      <c r="K60" s="34" t="str" cm="1">
        <f t="array" aca="1" ref="K60" ca="1">INDIRECT("Schede!E"&amp;A60+6)</f>
        <v>Fondi Propri o bando PNRR o altro</v>
      </c>
      <c r="L60" s="35" cm="1">
        <f t="array" aca="1" ref="L60" ca="1">INDIRECT("Schede!C"&amp;A60+7)</f>
        <v>44927</v>
      </c>
      <c r="M60" s="35" cm="1">
        <f t="array" aca="1" ref="M60" ca="1">INDIRECT("Schede!C"&amp;A60+8)</f>
        <v>45657</v>
      </c>
      <c r="N60" s="52" cm="1">
        <f t="array" aca="1" ref="N60" ca="1">INDIRECT("Schede!E"&amp;A60+7)</f>
        <v>0</v>
      </c>
      <c r="O60" s="38" t="str" cm="1">
        <f t="array" aca="1" ref="O60" ca="1">INDIRECT("Schede!F"&amp;A60+7)</f>
        <v>Azione in corso</v>
      </c>
    </row>
    <row r="61" spans="1:15" ht="72" x14ac:dyDescent="0.3">
      <c r="A61" s="37">
        <f t="shared" si="0"/>
        <v>760</v>
      </c>
      <c r="B61" s="42" t="str" cm="1">
        <f t="array" aca="1" ref="B61" ca="1">CONCATENATE(INDIRECT("Schede!C"&amp;A61)," ",CHAR(10),INDIRECT("Schede!C"&amp;A61+1))</f>
        <v>OB.3.1 
CAP3.PA.LA04</v>
      </c>
      <c r="C61" s="42" t="str" cm="1">
        <f t="array" aca="1" ref="C61" ca="1">INDIRECT("Schede!D"&amp;A61)</f>
        <v>Favorire l’evoluzione delle piattaforme esistenti</v>
      </c>
      <c r="D61" s="42" t="str" cm="1">
        <f t="array" aca="1" ref="D61" ca="1">INDIRECT("Schede!C"&amp;A61+3)</f>
        <v>Le PA interessate compilano il questionario per la raccolta delle informazioni di assessment per l’adesione a NoiPA</v>
      </c>
      <c r="E61" s="42" t="str" cm="1">
        <f t="array" aca="1" ref="E61" ca="1">CONCATENATE(INDIRECT("Schede!F"&amp;A61+3)," ",CHAR(10),INDIRECT("Schede!G"&amp;A61+3))</f>
        <v xml:space="preserve">Da gennaio 2021  
</v>
      </c>
      <c r="F61" s="42" t="str" cm="1">
        <f t="array" aca="1" ref="F61" ca="1">INDIRECT("Schede!C"&amp;A61+4)</f>
        <v>Le PA interessate compilano il questionario per la raccolta delle informazioni di assessment per l’adesione a NoiPA</v>
      </c>
      <c r="G61" s="42" t="str" cm="1">
        <f t="array" aca="1" ref="G61" ca="1">CONCATENATE(INDIRECT("Schede!F"&amp;A61+4)," ",CHAR(10),INDIRECT("Schede!G"&amp;A61+4))</f>
        <v xml:space="preserve">Da gennaio 2021 (in corso)  
</v>
      </c>
      <c r="H61" s="42" t="str" cm="1">
        <f t="array" aca="1" ref="H61" ca="1">INDIRECT("Schede!C"&amp;A61+5)</f>
        <v>Le PA interessate compilano il questionario per la raccolta delle informazioni di assessment per l’adesione a NoiPA</v>
      </c>
      <c r="I61" s="34" t="str" cm="1">
        <f t="array" aca="1" ref="I61" ca="1">CONCATENATE(INDIRECT("Schede!F"&amp;A61+5)," ",CHAR(10),INDIRECT("Schede!G"&amp;A61+5))</f>
        <v xml:space="preserve">Linee di azione ancora vigenti   
</v>
      </c>
      <c r="J61" s="34" t="str" cm="1">
        <f t="array" aca="1" ref="J61" ca="1">INDIRECT("Schede!C"&amp;A61+6)</f>
        <v>RTD</v>
      </c>
      <c r="K61" s="34" t="str" cm="1">
        <f t="array" aca="1" ref="K61" ca="1">INDIRECT("Schede!E"&amp;A61+6)</f>
        <v>Fondi Propri o bando PNRR o altro</v>
      </c>
      <c r="L61" s="35" cm="1">
        <f t="array" aca="1" ref="L61" ca="1">INDIRECT("Schede!C"&amp;A61+7)</f>
        <v>44927</v>
      </c>
      <c r="M61" s="35" cm="1">
        <f t="array" aca="1" ref="M61" ca="1">INDIRECT("Schede!C"&amp;A61+8)</f>
        <v>45657</v>
      </c>
      <c r="N61" s="52" cm="1">
        <f t="array" aca="1" ref="N61" ca="1">INDIRECT("Schede!E"&amp;A61+7)</f>
        <v>0</v>
      </c>
      <c r="O61" s="38" t="str" cm="1">
        <f t="array" aca="1" ref="O61" ca="1">INDIRECT("Schede!F"&amp;A61+7)</f>
        <v>Azione in corso</v>
      </c>
    </row>
    <row r="62" spans="1:15" ht="57.6" x14ac:dyDescent="0.3">
      <c r="A62" s="37">
        <f t="shared" si="0"/>
        <v>773</v>
      </c>
      <c r="B62" s="42" t="str" cm="1">
        <f t="array" aca="1" ref="B62" ca="1">CONCATENATE(INDIRECT("Schede!C"&amp;A62)," ",CHAR(10),INDIRECT("Schede!C"&amp;A62+1))</f>
        <v>OB.3.1 
CAP3.PA.LA05</v>
      </c>
      <c r="C62" s="42" t="str" cm="1">
        <f t="array" aca="1" ref="C62" ca="1">INDIRECT("Schede!D"&amp;A62)</f>
        <v>Favorire l’evoluzione delle piattaforme esistenti</v>
      </c>
      <c r="D62" s="42" t="str" cm="1">
        <f t="array" aca="1" ref="D62" ca="1">INDIRECT("Schede!C"&amp;A62+3)</f>
        <v>Le strutture sanitarie pubbliche e private accreditate devono essere collegate al sistema CUP interaziendale o regionale</v>
      </c>
      <c r="E62" s="42" t="str" cm="1">
        <f t="array" aca="1" ref="E62" ca="1">CONCATENATE(INDIRECT("Schede!F"&amp;A62+3)," ",CHAR(10),INDIRECT("Schede!G"&amp;A62+3))</f>
        <v xml:space="preserve"> 
Entro dicembre 2021 </v>
      </c>
      <c r="F62" s="42" t="str" cm="1">
        <f t="array" aca="1" ref="F62" ca="1">INDIRECT("Schede!C"&amp;A62+4)</f>
        <v/>
      </c>
      <c r="G62" s="42" t="str" cm="1">
        <f t="array" aca="1" ref="G62" ca="1">CONCATENATE(INDIRECT("Schede!F"&amp;A62+4)," ",CHAR(10),INDIRECT("Schede!G"&amp;A62+4))</f>
        <v xml:space="preserve"> 
</v>
      </c>
      <c r="H62" s="42" t="str" cm="1">
        <f t="array" aca="1" ref="H62" ca="1">INDIRECT("Schede!C"&amp;A62+5)</f>
        <v/>
      </c>
      <c r="I62" s="34" t="str" cm="1">
        <f t="array" aca="1" ref="I62" ca="1">CONCATENATE(INDIRECT("Schede!F"&amp;A62+5)," ",CHAR(10),INDIRECT("Schede!G"&amp;A62+5))</f>
        <v xml:space="preserve"> 
</v>
      </c>
      <c r="J62" s="34" t="str" cm="1">
        <f t="array" aca="1" ref="J62" ca="1">INDIRECT("Schede!C"&amp;A62+6)</f>
        <v>RTD</v>
      </c>
      <c r="K62" s="34" t="str" cm="1">
        <f t="array" aca="1" ref="K62" ca="1">INDIRECT("Schede!E"&amp;A62+6)</f>
        <v>Fondi Propri o bando PNRR o altro</v>
      </c>
      <c r="L62" s="35" cm="1">
        <f t="array" aca="1" ref="L62" ca="1">INDIRECT("Schede!C"&amp;A62+7)</f>
        <v>44927</v>
      </c>
      <c r="M62" s="35" cm="1">
        <f t="array" aca="1" ref="M62" ca="1">INDIRECT("Schede!C"&amp;A62+8)</f>
        <v>45657</v>
      </c>
      <c r="N62" s="52" cm="1">
        <f t="array" aca="1" ref="N62" ca="1">INDIRECT("Schede!E"&amp;A62+7)</f>
        <v>0</v>
      </c>
      <c r="O62" s="38" t="str" cm="1">
        <f t="array" aca="1" ref="O62" ca="1">INDIRECT("Schede!F"&amp;A62+7)</f>
        <v>Azione in corso</v>
      </c>
    </row>
    <row r="63" spans="1:15" ht="57.6" x14ac:dyDescent="0.3">
      <c r="A63" s="37">
        <f t="shared" si="0"/>
        <v>786</v>
      </c>
      <c r="B63" s="42" t="str" cm="1">
        <f t="array" aca="1" ref="B63" ca="1">CONCATENATE(INDIRECT("Schede!C"&amp;A63)," ",CHAR(10),INDIRECT("Schede!C"&amp;A63+1))</f>
        <v>OB.3.1 
CAP3.PA.LA06</v>
      </c>
      <c r="C63" s="42" t="str" cm="1">
        <f t="array" aca="1" ref="C63" ca="1">INDIRECT("Schede!D"&amp;A63)</f>
        <v>Favorire l’evoluzione delle piattaforme esistenti</v>
      </c>
      <c r="D63" s="42" t="str" cm="1">
        <f t="array" aca="1" ref="D63" ca="1">INDIRECT("Schede!C"&amp;A63+3)</f>
        <v>Le strutture sanitarie pubbliche e private accreditate devono inserire le proprie agende nel sistema CUP interaziendale o regionale</v>
      </c>
      <c r="E63" s="42" t="str" cm="1">
        <f t="array" aca="1" ref="E63" ca="1">CONCATENATE(INDIRECT("Schede!F"&amp;A63+3)," ",CHAR(10),INDIRECT("Schede!G"&amp;A63+3))</f>
        <v xml:space="preserve"> 
Entro dicembre 2021 </v>
      </c>
      <c r="F63" s="42" t="str" cm="1">
        <f t="array" aca="1" ref="F63" ca="1">INDIRECT("Schede!C"&amp;A63+4)</f>
        <v/>
      </c>
      <c r="G63" s="42" t="str" cm="1">
        <f t="array" aca="1" ref="G63" ca="1">CONCATENATE(INDIRECT("Schede!F"&amp;A63+4)," ",CHAR(10),INDIRECT("Schede!G"&amp;A63+4))</f>
        <v xml:space="preserve"> 
</v>
      </c>
      <c r="H63" s="42" t="str" cm="1">
        <f t="array" aca="1" ref="H63" ca="1">INDIRECT("Schede!C"&amp;A63+5)</f>
        <v/>
      </c>
      <c r="I63" s="34" t="str" cm="1">
        <f t="array" aca="1" ref="I63" ca="1">CONCATENATE(INDIRECT("Schede!F"&amp;A63+5)," ",CHAR(10),INDIRECT("Schede!G"&amp;A63+5))</f>
        <v xml:space="preserve"> 
</v>
      </c>
      <c r="J63" s="34" t="str" cm="1">
        <f t="array" aca="1" ref="J63" ca="1">INDIRECT("Schede!C"&amp;A63+6)</f>
        <v>RTD</v>
      </c>
      <c r="K63" s="34" t="str" cm="1">
        <f t="array" aca="1" ref="K63" ca="1">INDIRECT("Schede!E"&amp;A63+6)</f>
        <v>Fondi Propri o bando PNRR o altro</v>
      </c>
      <c r="L63" s="35" cm="1">
        <f t="array" aca="1" ref="L63" ca="1">INDIRECT("Schede!C"&amp;A63+7)</f>
        <v>44927</v>
      </c>
      <c r="M63" s="35" cm="1">
        <f t="array" aca="1" ref="M63" ca="1">INDIRECT("Schede!C"&amp;A63+8)</f>
        <v>45657</v>
      </c>
      <c r="N63" s="52" cm="1">
        <f t="array" aca="1" ref="N63" ca="1">INDIRECT("Schede!E"&amp;A63+7)</f>
        <v>0</v>
      </c>
      <c r="O63" s="38" t="str" cm="1">
        <f t="array" aca="1" ref="O63" ca="1">INDIRECT("Schede!F"&amp;A63+7)</f>
        <v>Azione in corso</v>
      </c>
    </row>
    <row r="64" spans="1:15" ht="72" x14ac:dyDescent="0.3">
      <c r="A64" s="37">
        <f t="shared" si="0"/>
        <v>799</v>
      </c>
      <c r="B64" s="42" t="str" cm="1">
        <f t="array" aca="1" ref="B64" ca="1">CONCATENATE(INDIRECT("Schede!C"&amp;A64)," ",CHAR(10),INDIRECT("Schede!C"&amp;A64+1))</f>
        <v>OB.3.1 
CAP3.PA.LA24</v>
      </c>
      <c r="C64" s="42" t="str" cm="1">
        <f t="array" aca="1" ref="C64" ca="1">INDIRECT("Schede!D"&amp;A64)</f>
        <v>Favorire l’evoluzione delle piattaforme esistenti</v>
      </c>
      <c r="D64" s="42" t="str" cm="1">
        <f t="array" aca="1" ref="D64" ca="1">INDIRECT("Schede!C"&amp;A64+3)</f>
        <v/>
      </c>
      <c r="E64" s="42" t="str" cm="1">
        <f t="array" aca="1" ref="E64" ca="1">CONCATENATE(INDIRECT("Schede!F"&amp;A64+3)," ",CHAR(10),INDIRECT("Schede!G"&amp;A64+3))</f>
        <v xml:space="preserve"> 
</v>
      </c>
      <c r="F64" s="42" t="str" cm="1">
        <f t="array" aca="1" ref="F64" ca="1">INDIRECT("Schede!C"&amp;A64+4)</f>
        <v/>
      </c>
      <c r="G64" s="42" t="str" cm="1">
        <f t="array" aca="1" ref="G64" ca="1">CONCATENATE(INDIRECT("Schede!F"&amp;A64+4)," ",CHAR(10),INDIRECT("Schede!G"&amp;A64+4))</f>
        <v xml:space="preserve"> 
</v>
      </c>
      <c r="H64" s="42" t="str" cm="1">
        <f t="array" aca="1" ref="H64" ca="1">INDIRECT("Schede!C"&amp;A64+5)</f>
        <v>Le PA interessate ai nuovi servizi NoiPA disponibili dal 2024 esprimono manifestazione di interesse per l’adesione ai servizi</v>
      </c>
      <c r="I64" s="34" t="str" cm="1">
        <f t="array" aca="1" ref="I64" ca="1">CONCATENATE(INDIRECT("Schede!F"&amp;A64+5)," ",CHAR(10),INDIRECT("Schede!G"&amp;A64+5))</f>
        <v xml:space="preserve">Da gennaio 2024  
</v>
      </c>
      <c r="J64" s="34" t="str" cm="1">
        <f t="array" aca="1" ref="J64" ca="1">INDIRECT("Schede!C"&amp;A64+6)</f>
        <v>RTD</v>
      </c>
      <c r="K64" s="34" t="str" cm="1">
        <f t="array" aca="1" ref="K64" ca="1">INDIRECT("Schede!E"&amp;A64+6)</f>
        <v>Fondi Propri o bando PNRR o altro</v>
      </c>
      <c r="L64" s="35" cm="1">
        <f t="array" aca="1" ref="L64" ca="1">INDIRECT("Schede!C"&amp;A64+7)</f>
        <v>44927</v>
      </c>
      <c r="M64" s="35" cm="1">
        <f t="array" aca="1" ref="M64" ca="1">INDIRECT("Schede!C"&amp;A64+8)</f>
        <v>45657</v>
      </c>
      <c r="N64" s="52" cm="1">
        <f t="array" aca="1" ref="N64" ca="1">INDIRECT("Schede!E"&amp;A64+7)</f>
        <v>0</v>
      </c>
      <c r="O64" s="38" t="str" cm="1">
        <f t="array" aca="1" ref="O64" ca="1">INDIRECT("Schede!F"&amp;A64+7)</f>
        <v>Azione in corso</v>
      </c>
    </row>
    <row r="65" spans="1:15" ht="86.4" x14ac:dyDescent="0.3">
      <c r="A65" s="37">
        <f t="shared" si="0"/>
        <v>812</v>
      </c>
      <c r="B65" s="42" t="str" cm="1">
        <f t="array" aca="1" ref="B65" ca="1">CONCATENATE(INDIRECT("Schede!C"&amp;A65)," ",CHAR(10),INDIRECT("Schede!C"&amp;A65+1))</f>
        <v>OB.3.2 
CAP3.PA.LA07</v>
      </c>
      <c r="C65" s="42" t="str" cm="1">
        <f t="array" aca="1" ref="C65" ca="1">INDIRECT("Schede!D"&amp;A65)</f>
        <v>Aumentare il grado di adozione delle piattaforme abilitanti esistenti da parte delle pubbliche amministrazioni</v>
      </c>
      <c r="D65" s="42" t="str" cm="1">
        <f t="array" aca="1" ref="D65" ca="1">INDIRECT("Schede!C"&amp;A65+3)</f>
        <v>Le PA e i gestori di pubblici servizi proseguono il percorso di adesione a SPID e PagoPA e dismettono le altre modalità di autenticazione e pagamento associate ai propri servizi online</v>
      </c>
      <c r="E65" s="42" t="str" cm="1">
        <f t="array" aca="1" ref="E65" ca="1">CONCATENATE(INDIRECT("Schede!F"&amp;A65+3)," ",CHAR(10),INDIRECT("Schede!G"&amp;A65+3))</f>
        <v xml:space="preserve">Da settembre 2020  
</v>
      </c>
      <c r="F65" s="42" t="str" cm="1">
        <f t="array" aca="1" ref="F65" ca="1">INDIRECT("Schede!C"&amp;A65+4)</f>
        <v>Le PA e i gestori di pubblici servizi proseguono il percorso di adesione a SPID e CIE e dismettono le altre modalità di autenticazione associate ai propri servizi online</v>
      </c>
      <c r="G65" s="42" t="str" cm="1">
        <f t="array" aca="1" ref="G65" ca="1">CONCATENATE(INDIRECT("Schede!F"&amp;A65+4)," ",CHAR(10),INDIRECT("Schede!G"&amp;A65+4))</f>
        <v xml:space="preserve">Da settembre 2020 (in corso)  
</v>
      </c>
      <c r="H65" s="42" t="str" cm="1">
        <f t="array" aca="1" ref="H65" ca="1">INDIRECT("Schede!C"&amp;A65+5)</f>
        <v>Le PA e i gestori di pubblici servizi proseguono il percorso di adesione a SPID e CIE e dismettono le altre modalità di autenticazione associate ai propri servizi online</v>
      </c>
      <c r="I65" s="34" t="str" cm="1">
        <f t="array" aca="1" ref="I65" ca="1">CONCATENATE(INDIRECT("Schede!F"&amp;A65+5)," ",CHAR(10),INDIRECT("Schede!G"&amp;A65+5))</f>
        <v xml:space="preserve">Linee di azione ancora vigenti   
</v>
      </c>
      <c r="J65" s="34" t="str" cm="1">
        <f t="array" aca="1" ref="J65" ca="1">INDIRECT("Schede!C"&amp;A65+6)</f>
        <v>RTD</v>
      </c>
      <c r="K65" s="34" t="str" cm="1">
        <f t="array" aca="1" ref="K65" ca="1">INDIRECT("Schede!E"&amp;A65+6)</f>
        <v>Fondi Propri o bando PNRR o altro</v>
      </c>
      <c r="L65" s="35" cm="1">
        <f t="array" aca="1" ref="L65" ca="1">INDIRECT("Schede!C"&amp;A65+7)</f>
        <v>44927</v>
      </c>
      <c r="M65" s="35" cm="1">
        <f t="array" aca="1" ref="M65" ca="1">INDIRECT("Schede!C"&amp;A65+8)</f>
        <v>45657</v>
      </c>
      <c r="N65" s="52" cm="1">
        <f t="array" aca="1" ref="N65" ca="1">INDIRECT("Schede!E"&amp;A65+7)</f>
        <v>0</v>
      </c>
      <c r="O65" s="38" t="str" cm="1">
        <f t="array" aca="1" ref="O65" ca="1">INDIRECT("Schede!F"&amp;A65+7)</f>
        <v>Azione in corso</v>
      </c>
    </row>
    <row r="66" spans="1:15" ht="72" x14ac:dyDescent="0.3">
      <c r="A66" s="37">
        <f t="shared" si="0"/>
        <v>825</v>
      </c>
      <c r="B66" s="42" t="str" cm="1">
        <f t="array" aca="1" ref="B66" ca="1">CONCATENATE(INDIRECT("Schede!C"&amp;A66)," ",CHAR(10),INDIRECT("Schede!C"&amp;A66+1))</f>
        <v>OB.3.2 
CAP3.PA.LA08</v>
      </c>
      <c r="C66" s="42" t="str" cm="1">
        <f t="array" aca="1" ref="C66" ca="1">INDIRECT("Schede!D"&amp;A66)</f>
        <v>Aumentare il grado di adozione delle piattaforme abilitanti esistenti da parte delle pubbliche amministrazioni</v>
      </c>
      <c r="D66" s="42" t="str" cm="1">
        <f t="array" aca="1" ref="D66" ca="1">INDIRECT("Schede!C"&amp;A66+3)</f>
        <v>Le PA e i gestori di pubblici servizi interessati comunicano al Dipartimento per la Trasformazione Digitale le tempistiche per l’adozione dello SPID</v>
      </c>
      <c r="E66" s="42" t="str" cm="1">
        <f t="array" aca="1" ref="E66" ca="1">CONCATENATE(INDIRECT("Schede!F"&amp;A66+3)," ",CHAR(10),INDIRECT("Schede!G"&amp;A66+3))</f>
        <v xml:space="preserve"> 
Entro dicembre 2020 </v>
      </c>
      <c r="F66" s="42" t="str" cm="1">
        <f t="array" aca="1" ref="F66" ca="1">INDIRECT("Schede!C"&amp;A66+4)</f>
        <v/>
      </c>
      <c r="G66" s="42" t="str" cm="1">
        <f t="array" aca="1" ref="G66" ca="1">CONCATENATE(INDIRECT("Schede!F"&amp;A66+4)," ",CHAR(10),INDIRECT("Schede!G"&amp;A66+4))</f>
        <v xml:space="preserve"> 
</v>
      </c>
      <c r="H66" s="42" t="str" cm="1">
        <f t="array" aca="1" ref="H66" ca="1">INDIRECT("Schede!C"&amp;A66+5)</f>
        <v/>
      </c>
      <c r="I66" s="34" t="str" cm="1">
        <f t="array" aca="1" ref="I66" ca="1">CONCATENATE(INDIRECT("Schede!F"&amp;A66+5)," ",CHAR(10),INDIRECT("Schede!G"&amp;A66+5))</f>
        <v xml:space="preserve"> 
</v>
      </c>
      <c r="J66" s="34" t="str" cm="1">
        <f t="array" aca="1" ref="J66" ca="1">INDIRECT("Schede!C"&amp;A66+6)</f>
        <v>RTD</v>
      </c>
      <c r="K66" s="34" t="str" cm="1">
        <f t="array" aca="1" ref="K66" ca="1">INDIRECT("Schede!E"&amp;A66+6)</f>
        <v>Fondi Propri o bando PNRR o altro</v>
      </c>
      <c r="L66" s="35" cm="1">
        <f t="array" aca="1" ref="L66" ca="1">INDIRECT("Schede!C"&amp;A66+7)</f>
        <v>44927</v>
      </c>
      <c r="M66" s="35" cm="1">
        <f t="array" aca="1" ref="M66" ca="1">INDIRECT("Schede!C"&amp;A66+8)</f>
        <v>45657</v>
      </c>
      <c r="N66" s="52" cm="1">
        <f t="array" aca="1" ref="N66" ca="1">INDIRECT("Schede!E"&amp;A66+7)</f>
        <v>0</v>
      </c>
      <c r="O66" s="38" t="str" cm="1">
        <f t="array" aca="1" ref="O66" ca="1">INDIRECT("Schede!F"&amp;A66+7)</f>
        <v>Azione in corso</v>
      </c>
    </row>
    <row r="67" spans="1:15" ht="100.8" x14ac:dyDescent="0.3">
      <c r="A67" s="37">
        <f t="shared" si="0"/>
        <v>838</v>
      </c>
      <c r="B67" s="42" t="str" cm="1">
        <f t="array" aca="1" ref="B67" ca="1">CONCATENATE(INDIRECT("Schede!C"&amp;A67)," ",CHAR(10),INDIRECT("Schede!C"&amp;A67+1))</f>
        <v>OB.3.2 
CAP3.PA.LA09</v>
      </c>
      <c r="C67" s="42" t="str" cm="1">
        <f t="array" aca="1" ref="C67" ca="1">INDIRECT("Schede!D"&amp;A67)</f>
        <v>Aumentare il grado di adozione delle piattaforme abilitanti esistenti da parte delle pubbliche amministrazioni</v>
      </c>
      <c r="D67" s="42" t="str" cm="1">
        <f t="array" aca="1" ref="D67" ca="1">INDIRECT("Schede!C"&amp;A67+3)</f>
        <v>Le PA e i gestori di pubblici servizi interessati definiscono un piano operativo e temporale per la cessazione del rilascio di credenziali proprietarie e per la predisposizione di un accesso SPID only nei confronti dei cittadini dotabili di SPID</v>
      </c>
      <c r="E67" s="42" t="str" cm="1">
        <f t="array" aca="1" ref="E67" ca="1">CONCATENATE(INDIRECT("Schede!F"&amp;A67+3)," ",CHAR(10),INDIRECT("Schede!G"&amp;A67+3))</f>
        <v xml:space="preserve"> 
Entro dicembre 2020 </v>
      </c>
      <c r="F67" s="42" t="str" cm="1">
        <f t="array" aca="1" ref="F67" ca="1">INDIRECT("Schede!C"&amp;A67+4)</f>
        <v/>
      </c>
      <c r="G67" s="42" t="str" cm="1">
        <f t="array" aca="1" ref="G67" ca="1">CONCATENATE(INDIRECT("Schede!F"&amp;A67+4)," ",CHAR(10),INDIRECT("Schede!G"&amp;A67+4))</f>
        <v xml:space="preserve"> 
</v>
      </c>
      <c r="H67" s="42" t="str" cm="1">
        <f t="array" aca="1" ref="H67" ca="1">INDIRECT("Schede!C"&amp;A67+5)</f>
        <v/>
      </c>
      <c r="I67" s="34" t="str" cm="1">
        <f t="array" aca="1" ref="I67" ca="1">CONCATENATE(INDIRECT("Schede!F"&amp;A67+5)," ",CHAR(10),INDIRECT("Schede!G"&amp;A67+5))</f>
        <v xml:space="preserve"> 
</v>
      </c>
      <c r="J67" s="34" t="str" cm="1">
        <f t="array" aca="1" ref="J67" ca="1">INDIRECT("Schede!C"&amp;A67+6)</f>
        <v>RTD</v>
      </c>
      <c r="K67" s="34" t="str" cm="1">
        <f t="array" aca="1" ref="K67" ca="1">INDIRECT("Schede!E"&amp;A67+6)</f>
        <v>Fondi Propri o bando PNRR o altro</v>
      </c>
      <c r="L67" s="35" cm="1">
        <f t="array" aca="1" ref="L67" ca="1">INDIRECT("Schede!C"&amp;A67+7)</f>
        <v>44927</v>
      </c>
      <c r="M67" s="35" cm="1">
        <f t="array" aca="1" ref="M67" ca="1">INDIRECT("Schede!C"&amp;A67+8)</f>
        <v>45657</v>
      </c>
      <c r="N67" s="52" cm="1">
        <f t="array" aca="1" ref="N67" ca="1">INDIRECT("Schede!E"&amp;A67+7)</f>
        <v>0</v>
      </c>
      <c r="O67" s="38" t="str" cm="1">
        <f t="array" aca="1" ref="O67" ca="1">INDIRECT("Schede!F"&amp;A67+7)</f>
        <v>Azione in corso</v>
      </c>
    </row>
    <row r="68" spans="1:15" ht="86.4" x14ac:dyDescent="0.3">
      <c r="A68" s="37">
        <f t="shared" si="0"/>
        <v>851</v>
      </c>
      <c r="B68" s="42" t="str" cm="1">
        <f t="array" aca="1" ref="B68" ca="1">CONCATENATE(INDIRECT("Schede!C"&amp;A68)," ",CHAR(10),INDIRECT("Schede!C"&amp;A68+1))</f>
        <v>OB.3.2 
CAP3.PA.LA10</v>
      </c>
      <c r="C68" s="42" t="str" cm="1">
        <f t="array" aca="1" ref="C68" ca="1">INDIRECT("Schede!D"&amp;A68)</f>
        <v>Aumentare il grado di adozione delle piattaforme abilitanti esistenti da parte delle pubbliche amministrazioni</v>
      </c>
      <c r="D68" s="42" t="str" cm="1">
        <f t="array" aca="1" ref="D68" ca="1">INDIRECT("Schede!C"&amp;A68+3)</f>
        <v>I soggetti obbligati all’adesione alla Piattaforma pagoPA risolvono le residuali problematiche tecnico/organizzative bloccanti per l’adesione alla Piattaforma stessa e completano l’attivazione dei servizi</v>
      </c>
      <c r="E68" s="42" t="str" cm="1">
        <f t="array" aca="1" ref="E68" ca="1">CONCATENATE(INDIRECT("Schede!F"&amp;A68+3)," ",CHAR(10),INDIRECT("Schede!G"&amp;A68+3))</f>
        <v xml:space="preserve"> 
Entro dicembre 2020 </v>
      </c>
      <c r="F68" s="42" t="str" cm="1">
        <f t="array" aca="1" ref="F68" ca="1">INDIRECT("Schede!C"&amp;A68+4)</f>
        <v/>
      </c>
      <c r="G68" s="42" t="str" cm="1">
        <f t="array" aca="1" ref="G68" ca="1">CONCATENATE(INDIRECT("Schede!F"&amp;A68+4)," ",CHAR(10),INDIRECT("Schede!G"&amp;A68+4))</f>
        <v xml:space="preserve"> 
</v>
      </c>
      <c r="H68" s="42" t="str" cm="1">
        <f t="array" aca="1" ref="H68" ca="1">INDIRECT("Schede!C"&amp;A68+5)</f>
        <v/>
      </c>
      <c r="I68" s="34" t="str" cm="1">
        <f t="array" aca="1" ref="I68" ca="1">CONCATENATE(INDIRECT("Schede!F"&amp;A68+5)," ",CHAR(10),INDIRECT("Schede!G"&amp;A68+5))</f>
        <v xml:space="preserve"> 
</v>
      </c>
      <c r="J68" s="34" t="str" cm="1">
        <f t="array" aca="1" ref="J68" ca="1">INDIRECT("Schede!C"&amp;A68+6)</f>
        <v>RTD</v>
      </c>
      <c r="K68" s="34" t="str" cm="1">
        <f t="array" aca="1" ref="K68" ca="1">INDIRECT("Schede!E"&amp;A68+6)</f>
        <v>Fondi Propri o bando PNRR o altro</v>
      </c>
      <c r="L68" s="35" cm="1">
        <f t="array" aca="1" ref="L68" ca="1">INDIRECT("Schede!C"&amp;A68+7)</f>
        <v>44927</v>
      </c>
      <c r="M68" s="35" cm="1">
        <f t="array" aca="1" ref="M68" ca="1">INDIRECT("Schede!C"&amp;A68+8)</f>
        <v>45657</v>
      </c>
      <c r="N68" s="52" cm="1">
        <f t="array" aca="1" ref="N68" ca="1">INDIRECT("Schede!E"&amp;A68+7)</f>
        <v>0</v>
      </c>
      <c r="O68" s="38" t="str" cm="1">
        <f t="array" aca="1" ref="O68" ca="1">INDIRECT("Schede!F"&amp;A68+7)</f>
        <v>Azione in corso</v>
      </c>
    </row>
    <row r="69" spans="1:15" ht="57.6" x14ac:dyDescent="0.3">
      <c r="A69" s="37">
        <f t="shared" ref="A69:A132" si="1">A68+13</f>
        <v>864</v>
      </c>
      <c r="B69" s="42" t="str" cm="1">
        <f t="array" aca="1" ref="B69" ca="1">CONCATENATE(INDIRECT("Schede!C"&amp;A69)," ",CHAR(10),INDIRECT("Schede!C"&amp;A69+1))</f>
        <v>OB.3.2 
CAP3.PA.LA11</v>
      </c>
      <c r="C69" s="42" t="str" cm="1">
        <f t="array" aca="1" ref="C69" ca="1">INDIRECT("Schede!D"&amp;A69)</f>
        <v>Aumentare il grado di adozione delle piattaforme abilitanti esistenti da parte delle pubbliche amministrazioni</v>
      </c>
      <c r="D69" s="42" t="str" cm="1">
        <f t="array" aca="1" ref="D69" ca="1">INDIRECT("Schede!C"&amp;A69+3)</f>
        <v>Le istituzioni scolastiche iniziano ad aderire a SIOPE+</v>
      </c>
      <c r="E69" s="42" t="str" cm="1">
        <f t="array" aca="1" ref="E69" ca="1">CONCATENATE(INDIRECT("Schede!F"&amp;A69+3)," ",CHAR(10),INDIRECT("Schede!G"&amp;A69+3))</f>
        <v xml:space="preserve">Da luglio 2021  
</v>
      </c>
      <c r="F69" s="42" t="str" cm="1">
        <f t="array" aca="1" ref="F69" ca="1">INDIRECT("Schede!C"&amp;A69+4)</f>
        <v>Le istituzioni scolastiche, in funzione delle proprie necessità, possono aderire a SIOPE+</v>
      </c>
      <c r="G69" s="42" t="str" cm="1">
        <f t="array" aca="1" ref="G69" ca="1">CONCATENATE(INDIRECT("Schede!F"&amp;A69+4)," ",CHAR(10),INDIRECT("Schede!G"&amp;A69+4))</f>
        <v xml:space="preserve">Da luglio 2021 (in corso)  
</v>
      </c>
      <c r="H69" s="42" t="str" cm="1">
        <f t="array" aca="1" ref="H69" ca="1">INDIRECT("Schede!C"&amp;A69+5)</f>
        <v>Le istituzioni scolastiche, in funzione delle proprie necessità, possono aderire a SIOPE+</v>
      </c>
      <c r="I69" s="34" t="str" cm="1">
        <f t="array" aca="1" ref="I69" ca="1">CONCATENATE(INDIRECT("Schede!F"&amp;A69+5)," ",CHAR(10),INDIRECT("Schede!G"&amp;A69+5))</f>
        <v xml:space="preserve">Linee di azione ancora vigenti   
</v>
      </c>
      <c r="J69" s="34" t="str" cm="1">
        <f t="array" aca="1" ref="J69" ca="1">INDIRECT("Schede!C"&amp;A69+6)</f>
        <v>RTD</v>
      </c>
      <c r="K69" s="34" t="str" cm="1">
        <f t="array" aca="1" ref="K69" ca="1">INDIRECT("Schede!E"&amp;A69+6)</f>
        <v>Fondi Propri o bando PNRR o altro</v>
      </c>
      <c r="L69" s="35" cm="1">
        <f t="array" aca="1" ref="L69" ca="1">INDIRECT("Schede!C"&amp;A69+7)</f>
        <v>44927</v>
      </c>
      <c r="M69" s="35" cm="1">
        <f t="array" aca="1" ref="M69" ca="1">INDIRECT("Schede!C"&amp;A69+8)</f>
        <v>45657</v>
      </c>
      <c r="N69" s="52" cm="1">
        <f t="array" aca="1" ref="N69" ca="1">INDIRECT("Schede!E"&amp;A69+7)</f>
        <v>0</v>
      </c>
      <c r="O69" s="38" t="str" cm="1">
        <f t="array" aca="1" ref="O69" ca="1">INDIRECT("Schede!F"&amp;A69+7)</f>
        <v>Azione in corso</v>
      </c>
    </row>
    <row r="70" spans="1:15" ht="72" x14ac:dyDescent="0.3">
      <c r="A70" s="37">
        <f t="shared" si="1"/>
        <v>877</v>
      </c>
      <c r="B70" s="42" t="str" cm="1">
        <f t="array" aca="1" ref="B70" ca="1">CONCATENATE(INDIRECT("Schede!C"&amp;A70)," ",CHAR(10),INDIRECT("Schede!C"&amp;A70+1))</f>
        <v>OB.3.2 
CAP3.PA.LA12</v>
      </c>
      <c r="C70" s="42" t="str" cm="1">
        <f t="array" aca="1" ref="C70" ca="1">INDIRECT("Schede!D"&amp;A70)</f>
        <v>Aumentare il grado di adozione delle piattaforme abilitanti esistenti da parte delle pubbliche amministrazioni</v>
      </c>
      <c r="D70" s="42" t="str" cm="1">
        <f t="array" aca="1" ref="D70" ca="1">INDIRECT("Schede!C"&amp;A70+3)</f>
        <v>Le PA e i gestori di pubblici servizi interessati cessano il rilascio di credenziali proprietarie a cittadini dotabili di SPID</v>
      </c>
      <c r="E70" s="42" t="str" cm="1">
        <f t="array" aca="1" ref="E70" ca="1">CONCATENATE(INDIRECT("Schede!F"&amp;A70+3)," ",CHAR(10),INDIRECT("Schede!G"&amp;A70+3))</f>
        <v xml:space="preserve">Da dicembre 2021  
</v>
      </c>
      <c r="F70" s="42" t="str" cm="1">
        <f t="array" aca="1" ref="F70" ca="1">INDIRECT("Schede!C"&amp;A70+4)</f>
        <v>Le PA e i gestori di pubblici servizi interessati cessano il rilascio di credenziali proprietarie a cittadini dotabili di SPID e/o CIE</v>
      </c>
      <c r="G70" s="42" t="str" cm="1">
        <f t="array" aca="1" ref="G70" ca="1">CONCATENATE(INDIRECT("Schede!F"&amp;A70+4)," ",CHAR(10),INDIRECT("Schede!G"&amp;A70+4))</f>
        <v xml:space="preserve">Da ottobre 2021 (in corso)  
</v>
      </c>
      <c r="H70" s="42" t="str" cm="1">
        <f t="array" aca="1" ref="H70" ca="1">INDIRECT("Schede!C"&amp;A70+5)</f>
        <v>Le PA e i gestori di pubblici servizi interessati cessano il rilascio di credenziali proprietarie a cittadini dotabili di SPID e/o CIE</v>
      </c>
      <c r="I70" s="34" t="str" cm="1">
        <f t="array" aca="1" ref="I70" ca="1">CONCATENATE(INDIRECT("Schede!F"&amp;A70+5)," ",CHAR(10),INDIRECT("Schede!G"&amp;A70+5))</f>
        <v xml:space="preserve">Linee di azione ancora vigenti   
</v>
      </c>
      <c r="J70" s="34" t="str" cm="1">
        <f t="array" aca="1" ref="J70" ca="1">INDIRECT("Schede!C"&amp;A70+6)</f>
        <v>RTD</v>
      </c>
      <c r="K70" s="34" t="str" cm="1">
        <f t="array" aca="1" ref="K70" ca="1">INDIRECT("Schede!E"&amp;A70+6)</f>
        <v>Fondi Propri o bando PNRR o altro</v>
      </c>
      <c r="L70" s="35" cm="1">
        <f t="array" aca="1" ref="L70" ca="1">INDIRECT("Schede!C"&amp;A70+7)</f>
        <v>44927</v>
      </c>
      <c r="M70" s="35" cm="1">
        <f t="array" aca="1" ref="M70" ca="1">INDIRECT("Schede!C"&amp;A70+8)</f>
        <v>45657</v>
      </c>
      <c r="N70" s="52" cm="1">
        <f t="array" aca="1" ref="N70" ca="1">INDIRECT("Schede!E"&amp;A70+7)</f>
        <v>0</v>
      </c>
      <c r="O70" s="38" t="str" cm="1">
        <f t="array" aca="1" ref="O70" ca="1">INDIRECT("Schede!F"&amp;A70+7)</f>
        <v>Azione in corso</v>
      </c>
    </row>
    <row r="71" spans="1:15" ht="201.6" x14ac:dyDescent="0.3">
      <c r="A71" s="37">
        <f t="shared" si="1"/>
        <v>890</v>
      </c>
      <c r="B71" s="42" t="str" cm="1">
        <f t="array" aca="1" ref="B71" ca="1">CONCATENATE(INDIRECT("Schede!C"&amp;A71)," ",CHAR(10),INDIRECT("Schede!C"&amp;A71+1))</f>
        <v>OB.3.2 
CAP3.PA.LA13</v>
      </c>
      <c r="C71" s="42" t="str" cm="1">
        <f t="array" aca="1" ref="C71" ca="1">INDIRECT("Schede!D"&amp;A71)</f>
        <v>Aumentare il grado di adozione delle piattaforme abilitanti esistenti da parte delle pubbliche amministrazioni</v>
      </c>
      <c r="D71" s="42" t="str" cm="1">
        <f t="array" aca="1" ref="D71" ca="1">INDIRECT("Schede!C"&amp;A71+3)</f>
        <v>Le PA e i gestori di pubblici servizi interessati adottano lo SPID by default: le nuove applicazioni devono nascere SPID only a meno che non ci siano vincoli normativi o tecnologici, se dedicate a soggetti dotabili di SPID</v>
      </c>
      <c r="E71" s="42" t="str" cm="1">
        <f t="array" aca="1" ref="E71" ca="1">CONCATENATE(INDIRECT("Schede!F"&amp;A71+3)," ",CHAR(10),INDIRECT("Schede!G"&amp;A71+3))</f>
        <v xml:space="preserve">Da dicembre 2021  
</v>
      </c>
      <c r="F71" s="42" t="str" cm="1">
        <f t="array" aca="1" ref="F71" ca="1">INDIRECT("Schede!C"&amp;A71+4)</f>
        <v>Le PA e i gestori di pubblici servizi interessati adottano lo SPID e la CIE by default: le nuove applicazioni devono nascere SPID e CIE only a meno che non ci siano vincoli normativi o tecnologici, se dedicate a soggetti dotabili di SPID o CIE</v>
      </c>
      <c r="G71" s="42" t="str" cm="1">
        <f t="array" aca="1" ref="G71" ca="1">CONCATENATE(INDIRECT("Schede!F"&amp;A71+4)," ",CHAR(10),INDIRECT("Schede!G"&amp;A71+4))</f>
        <v xml:space="preserve">Da ottobre 2021 (in corso)  
</v>
      </c>
      <c r="H71" s="42" t="str" cm="1">
        <f t="array" aca="1" ref="H71" ca="1">INDIRECT("Schede!C"&amp;A71+5)</f>
        <v>Le PA e i gestori di pubblici servizi interessati adottano lo SPID e la CIE by default: le nuove applicazioni devono nascere SPID e CIE only a meno che non ci siano vincoli normativi o tecnologici, se dedicate a soggetti dotabili di SPID o CIE. Le PA che intendono adottare lo SPID di livello 2 e 3 devono anche adottare il “Login with eIDAS” per l’accesso transfrontaliero ai propri servizi.</v>
      </c>
      <c r="I71" s="34" t="str" cm="1">
        <f t="array" aca="1" ref="I71" ca="1">CONCATENATE(INDIRECT("Schede!F"&amp;A71+5)," ",CHAR(10),INDIRECT("Schede!G"&amp;A71+5))</f>
        <v xml:space="preserve">Linee di azione ancora vigenti   
</v>
      </c>
      <c r="J71" s="34" t="str" cm="1">
        <f t="array" aca="1" ref="J71" ca="1">INDIRECT("Schede!C"&amp;A71+6)</f>
        <v>RTD</v>
      </c>
      <c r="K71" s="34" t="str" cm="1">
        <f t="array" aca="1" ref="K71" ca="1">INDIRECT("Schede!E"&amp;A71+6)</f>
        <v>Fondi Propri o bando PNRR o altro</v>
      </c>
      <c r="L71" s="35" cm="1">
        <f t="array" aca="1" ref="L71" ca="1">INDIRECT("Schede!C"&amp;A71+7)</f>
        <v>44927</v>
      </c>
      <c r="M71" s="35" cm="1">
        <f t="array" aca="1" ref="M71" ca="1">INDIRECT("Schede!C"&amp;A71+8)</f>
        <v>45657</v>
      </c>
      <c r="N71" s="52" cm="1">
        <f t="array" aca="1" ref="N71" ca="1">INDIRECT("Schede!E"&amp;A71+7)</f>
        <v>0</v>
      </c>
      <c r="O71" s="38" t="str" cm="1">
        <f t="array" aca="1" ref="O71" ca="1">INDIRECT("Schede!F"&amp;A71+7)</f>
        <v>Azione in corso</v>
      </c>
    </row>
    <row r="72" spans="1:15" ht="57.6" x14ac:dyDescent="0.3">
      <c r="A72" s="37">
        <f t="shared" si="1"/>
        <v>903</v>
      </c>
      <c r="B72" s="42" t="str" cm="1">
        <f t="array" aca="1" ref="B72" ca="1">CONCATENATE(INDIRECT("Schede!C"&amp;A72)," ",CHAR(10),INDIRECT("Schede!C"&amp;A72+1))</f>
        <v>OB.3.2 
CAP3.PA.LA14</v>
      </c>
      <c r="C72" s="42" t="str" cm="1">
        <f t="array" aca="1" ref="C72" ca="1">INDIRECT("Schede!D"&amp;A72)</f>
        <v>Aumentare il grado di adozione delle piattaforme abilitanti esistenti da parte delle pubbliche amministrazioni</v>
      </c>
      <c r="D72" s="42" t="str" cm="1">
        <f t="array" aca="1" ref="D72" ca="1">INDIRECT("Schede!C"&amp;A72+3)</f>
        <v>I Comuni subentrano in ANPR</v>
      </c>
      <c r="E72" s="42" t="str" cm="1">
        <f t="array" aca="1" ref="E72" ca="1">CONCATENATE(INDIRECT("Schede!F"&amp;A72+3)," ",CHAR(10),INDIRECT("Schede!G"&amp;A72+3))</f>
        <v xml:space="preserve"> 
Entro dicembre 2021 </v>
      </c>
      <c r="F72" s="42" t="str" cm="1">
        <f t="array" aca="1" ref="F72" ca="1">INDIRECT("Schede!C"&amp;A72+4)</f>
        <v>I Comuni subentrano in ANPR</v>
      </c>
      <c r="G72" s="42" t="str" cm="1">
        <f t="array" aca="1" ref="G72" ca="1">CONCATENATE(INDIRECT("Schede!F"&amp;A72+4)," ",CHAR(10),INDIRECT("Schede!G"&amp;A72+4))</f>
        <v xml:space="preserve">●  Entro dicembre 2021  
</v>
      </c>
      <c r="H72" s="42" t="str" cm="1">
        <f t="array" aca="1" ref="H72" ca="1">INDIRECT("Schede!C"&amp;A72+5)</f>
        <v/>
      </c>
      <c r="I72" s="34" t="str" cm="1">
        <f t="array" aca="1" ref="I72" ca="1">CONCATENATE(INDIRECT("Schede!F"&amp;A72+5)," ",CHAR(10),INDIRECT("Schede!G"&amp;A72+5))</f>
        <v xml:space="preserve"> 
</v>
      </c>
      <c r="J72" s="34" t="str" cm="1">
        <f t="array" aca="1" ref="J72" ca="1">INDIRECT("Schede!C"&amp;A72+6)</f>
        <v>RTD</v>
      </c>
      <c r="K72" s="34" t="str" cm="1">
        <f t="array" aca="1" ref="K72" ca="1">INDIRECT("Schede!E"&amp;A72+6)</f>
        <v>Fondi Propri o bando PNRR o altro</v>
      </c>
      <c r="L72" s="35" cm="1">
        <f t="array" aca="1" ref="L72" ca="1">INDIRECT("Schede!C"&amp;A72+7)</f>
        <v>44927</v>
      </c>
      <c r="M72" s="35" cm="1">
        <f t="array" aca="1" ref="M72" ca="1">INDIRECT("Schede!C"&amp;A72+8)</f>
        <v>45657</v>
      </c>
      <c r="N72" s="52" cm="1">
        <f t="array" aca="1" ref="N72" ca="1">INDIRECT("Schede!E"&amp;A72+7)</f>
        <v>0</v>
      </c>
      <c r="O72" s="38" t="str" cm="1">
        <f t="array" aca="1" ref="O72" ca="1">INDIRECT("Schede!F"&amp;A72+7)</f>
        <v>Azione in corso</v>
      </c>
    </row>
    <row r="73" spans="1:15" ht="57.6" x14ac:dyDescent="0.3">
      <c r="A73" s="37">
        <f t="shared" si="1"/>
        <v>916</v>
      </c>
      <c r="B73" s="42" t="str" cm="1">
        <f t="array" aca="1" ref="B73" ca="1">CONCATENATE(INDIRECT("Schede!C"&amp;A73)," ",CHAR(10),INDIRECT("Schede!C"&amp;A73+1))</f>
        <v>OB.3.2 
CAP3.PA.LA15</v>
      </c>
      <c r="C73" s="42" t="str" cm="1">
        <f t="array" aca="1" ref="C73" ca="1">INDIRECT("Schede!D"&amp;A73)</f>
        <v>Aumentare il grado di adozione delle piattaforme abilitanti esistenti da parte delle pubbliche amministrazioni</v>
      </c>
      <c r="D73" s="42" t="str" cm="1">
        <f t="array" aca="1" ref="D73" ca="1">INDIRECT("Schede!C"&amp;A73+3)</f>
        <v>Le PA completano il passaggio alla Piattaforma pagoPA per tutti gli incassi delle PA centrali e locali</v>
      </c>
      <c r="E73" s="42" t="str" cm="1">
        <f t="array" aca="1" ref="E73" ca="1">CONCATENATE(INDIRECT("Schede!F"&amp;A73+3)," ",CHAR(10),INDIRECT("Schede!G"&amp;A73+3))</f>
        <v xml:space="preserve"> 
Entro dicembre 2021 </v>
      </c>
      <c r="F73" s="42" t="str" cm="1">
        <f t="array" aca="1" ref="F73" ca="1">INDIRECT("Schede!C"&amp;A73+4)</f>
        <v/>
      </c>
      <c r="G73" s="42" t="str" cm="1">
        <f t="array" aca="1" ref="G73" ca="1">CONCATENATE(INDIRECT("Schede!F"&amp;A73+4)," ",CHAR(10),INDIRECT("Schede!G"&amp;A73+4))</f>
        <v xml:space="preserve"> 
</v>
      </c>
      <c r="H73" s="42" t="str" cm="1">
        <f t="array" aca="1" ref="H73" ca="1">INDIRECT("Schede!C"&amp;A73+5)</f>
        <v/>
      </c>
      <c r="I73" s="34" t="str" cm="1">
        <f t="array" aca="1" ref="I73" ca="1">CONCATENATE(INDIRECT("Schede!F"&amp;A73+5)," ",CHAR(10),INDIRECT("Schede!G"&amp;A73+5))</f>
        <v xml:space="preserve"> 
</v>
      </c>
      <c r="J73" s="34" t="str" cm="1">
        <f t="array" aca="1" ref="J73" ca="1">INDIRECT("Schede!C"&amp;A73+6)</f>
        <v>RTD</v>
      </c>
      <c r="K73" s="34" t="str" cm="1">
        <f t="array" aca="1" ref="K73" ca="1">INDIRECT("Schede!E"&amp;A73+6)</f>
        <v>Fondi Propri o bando PNRR o altro</v>
      </c>
      <c r="L73" s="35" cm="1">
        <f t="array" aca="1" ref="L73" ca="1">INDIRECT("Schede!C"&amp;A73+7)</f>
        <v>44927</v>
      </c>
      <c r="M73" s="35" cm="1">
        <f t="array" aca="1" ref="M73" ca="1">INDIRECT("Schede!C"&amp;A73+8)</f>
        <v>45657</v>
      </c>
      <c r="N73" s="52" cm="1">
        <f t="array" aca="1" ref="N73" ca="1">INDIRECT("Schede!E"&amp;A73+7)</f>
        <v>0</v>
      </c>
      <c r="O73" s="38" t="str" cm="1">
        <f t="array" aca="1" ref="O73" ca="1">INDIRECT("Schede!F"&amp;A73+7)</f>
        <v>Azione in corso</v>
      </c>
    </row>
    <row r="74" spans="1:15" ht="86.4" x14ac:dyDescent="0.3">
      <c r="A74" s="37">
        <f t="shared" si="1"/>
        <v>929</v>
      </c>
      <c r="B74" s="42" t="str" cm="1">
        <f t="array" aca="1" ref="B74" ca="1">CONCATENATE(INDIRECT("Schede!C"&amp;A74)," ",CHAR(10),INDIRECT("Schede!C"&amp;A74+1))</f>
        <v>OB.3.2 
CAP3.PA.LA20</v>
      </c>
      <c r="C74" s="42" t="str" cm="1">
        <f t="array" aca="1" ref="C74" ca="1">INDIRECT("Schede!D"&amp;A74)</f>
        <v>Aumentare il grado di adozione delle piattaforme abilitanti esistenti da parte delle pubbliche amministrazioni</v>
      </c>
      <c r="D74" s="42" t="str" cm="1">
        <f t="array" aca="1" ref="D74" ca="1">INDIRECT("Schede!C"&amp;A74+3)</f>
        <v/>
      </c>
      <c r="E74" s="42" t="str" cm="1">
        <f t="array" aca="1" ref="E74" ca="1">CONCATENATE(INDIRECT("Schede!F"&amp;A74+3)," ",CHAR(10),INDIRECT("Schede!G"&amp;A74+3))</f>
        <v xml:space="preserve"> 
</v>
      </c>
      <c r="F74" s="42" t="str" cm="1">
        <f t="array" aca="1" ref="F74" ca="1">INDIRECT("Schede!C"&amp;A74+4)</f>
        <v>Le PA devono adeguarsi alle evoluzioni previste dall’ecosistema SPID (tra cui OpenID connect, servizi per i minori e gestione degli attributi qualificati)</v>
      </c>
      <c r="G74" s="42" t="str" cm="1">
        <f t="array" aca="1" ref="G74" ca="1">CONCATENATE(INDIRECT("Schede!F"&amp;A74+4)," ",CHAR(10),INDIRECT("Schede!G"&amp;A74+4))</f>
        <v xml:space="preserve">Da gennaio 2022  
</v>
      </c>
      <c r="H74" s="42" t="str" cm="1">
        <f t="array" aca="1" ref="H74" ca="1">INDIRECT("Schede!C"&amp;A74+5)</f>
        <v>Le PA devono adeguarsi alle evoluzioni previste dall’ecosistema SPID (tra cui OpenID Connect, servizi per i minori e gestione degli attributi qualificati)</v>
      </c>
      <c r="I74" s="34" t="str" cm="1">
        <f t="array" aca="1" ref="I74" ca="1">CONCATENATE(INDIRECT("Schede!F"&amp;A74+5)," ",CHAR(10),INDIRECT("Schede!G"&amp;A74+5))</f>
        <v xml:space="preserve">Linee di azione ancora vigenti   
</v>
      </c>
      <c r="J74" s="34" t="str" cm="1">
        <f t="array" aca="1" ref="J74" ca="1">INDIRECT("Schede!C"&amp;A74+6)</f>
        <v>RTD</v>
      </c>
      <c r="K74" s="34" t="str" cm="1">
        <f t="array" aca="1" ref="K74" ca="1">INDIRECT("Schede!E"&amp;A74+6)</f>
        <v>Fondi Propri o bando PNRR o altro</v>
      </c>
      <c r="L74" s="35" cm="1">
        <f t="array" aca="1" ref="L74" ca="1">INDIRECT("Schede!C"&amp;A74+7)</f>
        <v>44927</v>
      </c>
      <c r="M74" s="35" cm="1">
        <f t="array" aca="1" ref="M74" ca="1">INDIRECT("Schede!C"&amp;A74+8)</f>
        <v>45657</v>
      </c>
      <c r="N74" s="52" cm="1">
        <f t="array" aca="1" ref="N74" ca="1">INDIRECT("Schede!E"&amp;A74+7)</f>
        <v>0</v>
      </c>
      <c r="O74" s="38" t="str" cm="1">
        <f t="array" aca="1" ref="O74" ca="1">INDIRECT("Schede!F"&amp;A74+7)</f>
        <v>Azione in corso</v>
      </c>
    </row>
    <row r="75" spans="1:15" ht="144" x14ac:dyDescent="0.3">
      <c r="A75" s="37">
        <f t="shared" si="1"/>
        <v>942</v>
      </c>
      <c r="B75" s="42" t="str" cm="1">
        <f t="array" aca="1" ref="B75" ca="1">CONCATENATE(INDIRECT("Schede!C"&amp;A75)," ",CHAR(10),INDIRECT("Schede!C"&amp;A75+1))</f>
        <v>OB.3.2 
CAP3.PA.LA21</v>
      </c>
      <c r="C75" s="42" t="str" cm="1">
        <f t="array" aca="1" ref="C75" ca="1">INDIRECT("Schede!D"&amp;A75)</f>
        <v>Aumentare il grado di adozione delle piattaforme abilitanti esistenti da parte delle pubbliche amministrazioni</v>
      </c>
      <c r="D75" s="42" t="str" cm="1">
        <f t="array" aca="1" ref="D75" ca="1">INDIRECT("Schede!C"&amp;A75+3)</f>
        <v/>
      </c>
      <c r="E75" s="42" t="str" cm="1">
        <f t="array" aca="1" ref="E75" ca="1">CONCATENATE(INDIRECT("Schede!F"&amp;A75+3)," ",CHAR(10),INDIRECT("Schede!G"&amp;A75+3))</f>
        <v xml:space="preserve"> 
</v>
      </c>
      <c r="F75" s="42" t="str" cm="1">
        <f t="array" aca="1" ref="F75" ca="1">INDIRECT("Schede!C"&amp;A75+4)</f>
        <v>Le PA aderenti a pagoPA e App IO assicurano per entrambe le piattaforme l’attivazione di nuovi servizi in linea con i target sopra descritti e secondo le modalità attuative definite nell’ambito del Piano Nazionale di Ripresa e Resilienza (PNRR)</v>
      </c>
      <c r="G75" s="42" t="str" cm="1">
        <f t="array" aca="1" ref="G75" ca="1">CONCATENATE(INDIRECT("Schede!F"&amp;A75+4)," ",CHAR(10),INDIRECT("Schede!G"&amp;A75+4))</f>
        <v xml:space="preserve"> 
Entro dicembre 2023 </v>
      </c>
      <c r="H75" s="42" t="str" cm="1">
        <f t="array" aca="1" ref="H75" ca="1">INDIRECT("Schede!C"&amp;A75+5)</f>
        <v>Le PA aderenti a pagoPA e App IO assicurano per entrambe le piattaforme l’attivazione di nuovi servizi in linea con i target sopra descritti e secondo le modalità attuative definite nell’ambito del Piano Nazionale di Ripresa e Resilienza (PNRR)</v>
      </c>
      <c r="I75" s="34" t="str" cm="1">
        <f t="array" aca="1" ref="I75" ca="1">CONCATENATE(INDIRECT("Schede!F"&amp;A75+5)," ",CHAR(10),INDIRECT("Schede!G"&amp;A75+5))</f>
        <v xml:space="preserve"> 
Entro dicembre 2023 </v>
      </c>
      <c r="J75" s="34" t="str" cm="1">
        <f t="array" aca="1" ref="J75" ca="1">INDIRECT("Schede!C"&amp;A75+6)</f>
        <v>RTD</v>
      </c>
      <c r="K75" s="34" t="str" cm="1">
        <f t="array" aca="1" ref="K75" ca="1">INDIRECT("Schede!E"&amp;A75+6)</f>
        <v>Fondi Propri o bando PNRR o altro</v>
      </c>
      <c r="L75" s="35" cm="1">
        <f t="array" aca="1" ref="L75" ca="1">INDIRECT("Schede!C"&amp;A75+7)</f>
        <v>44927</v>
      </c>
      <c r="M75" s="35" cm="1">
        <f t="array" aca="1" ref="M75" ca="1">INDIRECT("Schede!C"&amp;A75+8)</f>
        <v>45657</v>
      </c>
      <c r="N75" s="52" cm="1">
        <f t="array" aca="1" ref="N75" ca="1">INDIRECT("Schede!E"&amp;A75+7)</f>
        <v>0</v>
      </c>
      <c r="O75" s="38" t="str" cm="1">
        <f t="array" aca="1" ref="O75" ca="1">INDIRECT("Schede!F"&amp;A75+7)</f>
        <v>Azione in corso</v>
      </c>
    </row>
    <row r="76" spans="1:15" ht="144" x14ac:dyDescent="0.3">
      <c r="A76" s="37">
        <f t="shared" si="1"/>
        <v>955</v>
      </c>
      <c r="B76" s="42" t="str" cm="1">
        <f t="array" aca="1" ref="B76" ca="1">CONCATENATE(INDIRECT("Schede!C"&amp;A76)," ",CHAR(10),INDIRECT("Schede!C"&amp;A76+1))</f>
        <v>OB.3.2 
CAP3.PA.LA25</v>
      </c>
      <c r="C76" s="42" t="str" cm="1">
        <f t="array" aca="1" ref="C76" ca="1">INDIRECT("Schede!D"&amp;A76)</f>
        <v>Aumentare il grado di adozione delle piattaforme abilitanti esistenti da parte delle pubbliche amministrazioni</v>
      </c>
      <c r="D76" s="42" t="str" cm="1">
        <f t="array" aca="1" ref="D76" ca="1">INDIRECT("Schede!C"&amp;A76+3)</f>
        <v/>
      </c>
      <c r="E76" s="42" t="str" cm="1">
        <f t="array" aca="1" ref="E76" ca="1">CONCATENATE(INDIRECT("Schede!F"&amp;A76+3)," ",CHAR(10),INDIRECT("Schede!G"&amp;A76+3))</f>
        <v xml:space="preserve"> 
</v>
      </c>
      <c r="F76" s="42" t="str" cm="1">
        <f t="array" aca="1" ref="F76" ca="1">INDIRECT("Schede!C"&amp;A76+4)</f>
        <v/>
      </c>
      <c r="G76" s="42" t="str" cm="1">
        <f t="array" aca="1" ref="G76" ca="1">CONCATENATE(INDIRECT("Schede!F"&amp;A76+4)," ",CHAR(10),INDIRECT("Schede!G"&amp;A76+4))</f>
        <v xml:space="preserve"> 
</v>
      </c>
      <c r="H76" s="42" t="str" cm="1">
        <f t="array" aca="1" ref="H76" ca="1">INDIRECT("Schede!C"&amp;A76+5)</f>
        <v>Le PA aderenti a pagoPA e App IO assicurano per entrambe le piattaforme l’attivazione di nuovi servizi in linea con i target sopra descritti e secondo le modalità attuative definite nell’ambito del Piano Nazionale di Ripresa e Resilienza (PNRR)</v>
      </c>
      <c r="I76" s="34" t="str" cm="1">
        <f t="array" aca="1" ref="I76" ca="1">CONCATENATE(INDIRECT("Schede!F"&amp;A76+5)," ",CHAR(10),INDIRECT("Schede!G"&amp;A76+5))</f>
        <v xml:space="preserve"> 
Entro dicembre 2024 </v>
      </c>
      <c r="J76" s="34" t="str" cm="1">
        <f t="array" aca="1" ref="J76" ca="1">INDIRECT("Schede!C"&amp;A76+6)</f>
        <v>RTD</v>
      </c>
      <c r="K76" s="34" t="str" cm="1">
        <f t="array" aca="1" ref="K76" ca="1">INDIRECT("Schede!E"&amp;A76+6)</f>
        <v>Fondi Propri o bando PNRR o altro</v>
      </c>
      <c r="L76" s="35" cm="1">
        <f t="array" aca="1" ref="L76" ca="1">INDIRECT("Schede!C"&amp;A76+7)</f>
        <v>44927</v>
      </c>
      <c r="M76" s="35" cm="1">
        <f t="array" aca="1" ref="M76" ca="1">INDIRECT("Schede!C"&amp;A76+8)</f>
        <v>45657</v>
      </c>
      <c r="N76" s="52" cm="1">
        <f t="array" aca="1" ref="N76" ca="1">INDIRECT("Schede!E"&amp;A76+7)</f>
        <v>0</v>
      </c>
      <c r="O76" s="38" t="str" cm="1">
        <f t="array" aca="1" ref="O76" ca="1">INDIRECT("Schede!F"&amp;A76+7)</f>
        <v>Azione in corso</v>
      </c>
    </row>
    <row r="77" spans="1:15" ht="43.2" x14ac:dyDescent="0.3">
      <c r="A77" s="37">
        <f t="shared" si="1"/>
        <v>968</v>
      </c>
      <c r="B77" s="42" t="str" cm="1">
        <f t="array" aca="1" ref="B77" ca="1">CONCATENATE(INDIRECT("Schede!C"&amp;A77)," ",CHAR(10),INDIRECT("Schede!C"&amp;A77+1))</f>
        <v>OB.3.3 
CAP3.PA.LA16</v>
      </c>
      <c r="C77" s="42" t="str" cm="1">
        <f t="array" aca="1" ref="C77" ca="1">INDIRECT("Schede!D"&amp;A77)</f>
        <v>Incrementare il numero di piattaforme per le amministrazioni ed i cittadini</v>
      </c>
      <c r="D77" s="42" t="str" cm="1">
        <f t="array" aca="1" ref="D77" ca="1">INDIRECT("Schede!C"&amp;A77+3)</f>
        <v>I musei statali compilano il questionario di accreditamento al SMN</v>
      </c>
      <c r="E77" s="42" t="str" cm="1">
        <f t="array" aca="1" ref="E77" ca="1">CONCATENATE(INDIRECT("Schede!F"&amp;A77+3)," ",CHAR(10),INDIRECT("Schede!G"&amp;A77+3))</f>
        <v xml:space="preserve">Da settembre 2020  
</v>
      </c>
      <c r="F77" s="42" t="str" cm="1">
        <f t="array" aca="1" ref="F77" ca="1">INDIRECT("Schede!C"&amp;A77+4)</f>
        <v/>
      </c>
      <c r="G77" s="42" t="str" cm="1">
        <f t="array" aca="1" ref="G77" ca="1">CONCATENATE(INDIRECT("Schede!F"&amp;A77+4)," ",CHAR(10),INDIRECT("Schede!G"&amp;A77+4))</f>
        <v xml:space="preserve"> 
</v>
      </c>
      <c r="H77" s="42" t="str" cm="1">
        <f t="array" aca="1" ref="H77" ca="1">INDIRECT("Schede!C"&amp;A77+5)</f>
        <v/>
      </c>
      <c r="I77" s="34" t="str" cm="1">
        <f t="array" aca="1" ref="I77" ca="1">CONCATENATE(INDIRECT("Schede!F"&amp;A77+5)," ",CHAR(10),INDIRECT("Schede!G"&amp;A77+5))</f>
        <v xml:space="preserve"> 
</v>
      </c>
      <c r="J77" s="34" t="str" cm="1">
        <f t="array" aca="1" ref="J77" ca="1">INDIRECT("Schede!C"&amp;A77+6)</f>
        <v>RTD</v>
      </c>
      <c r="K77" s="34" t="str" cm="1">
        <f t="array" aca="1" ref="K77" ca="1">INDIRECT("Schede!E"&amp;A77+6)</f>
        <v>Fondi Propri o bando PNRR o altro</v>
      </c>
      <c r="L77" s="35" cm="1">
        <f t="array" aca="1" ref="L77" ca="1">INDIRECT("Schede!C"&amp;A77+7)</f>
        <v>44927</v>
      </c>
      <c r="M77" s="35" cm="1">
        <f t="array" aca="1" ref="M77" ca="1">INDIRECT("Schede!C"&amp;A77+8)</f>
        <v>45657</v>
      </c>
      <c r="N77" s="52" cm="1">
        <f t="array" aca="1" ref="N77" ca="1">INDIRECT("Schede!E"&amp;A77+7)</f>
        <v>0</v>
      </c>
      <c r="O77" s="38" t="str" cm="1">
        <f t="array" aca="1" ref="O77" ca="1">INDIRECT("Schede!F"&amp;A77+7)</f>
        <v>Azione in corso</v>
      </c>
    </row>
    <row r="78" spans="1:15" ht="72" x14ac:dyDescent="0.3">
      <c r="A78" s="37">
        <f t="shared" si="1"/>
        <v>981</v>
      </c>
      <c r="B78" s="42" t="str" cm="1">
        <f t="array" aca="1" ref="B78" ca="1">CONCATENATE(INDIRECT("Schede!C"&amp;A78)," ",CHAR(10),INDIRECT("Schede!C"&amp;A78+1))</f>
        <v>OB.3.3 
CAP3.PA.LA17</v>
      </c>
      <c r="C78" s="42" t="str" cm="1">
        <f t="array" aca="1" ref="C78" ca="1">INDIRECT("Schede!D"&amp;A78)</f>
        <v>Incrementare il numero di piattaforme per le amministrazioni ed i cittadini</v>
      </c>
      <c r="D78" s="42" t="str" cm="1">
        <f t="array" aca="1" ref="D78" ca="1">INDIRECT("Schede!C"&amp;A78+3)</f>
        <v>Le PA interessate partecipano al tavolo di lavoro per la definizione degli interventi normativi e tecnici finalizzati alla realizzazione della piattaforma SPID</v>
      </c>
      <c r="E78" s="42" t="str" cm="1">
        <f t="array" aca="1" ref="E78" ca="1">CONCATENATE(INDIRECT("Schede!F"&amp;A78+3)," ",CHAR(10),INDIRECT("Schede!G"&amp;A78+3))</f>
        <v xml:space="preserve">Da gennaio 2021  
</v>
      </c>
      <c r="F78" s="42" t="str" cm="1">
        <f t="array" aca="1" ref="F78" ca="1">INDIRECT("Schede!C"&amp;A78+4)</f>
        <v/>
      </c>
      <c r="G78" s="42" t="str" cm="1">
        <f t="array" aca="1" ref="G78" ca="1">CONCATENATE(INDIRECT("Schede!F"&amp;A78+4)," ",CHAR(10),INDIRECT("Schede!G"&amp;A78+4))</f>
        <v xml:space="preserve"> 
</v>
      </c>
      <c r="H78" s="42" t="str" cm="1">
        <f t="array" aca="1" ref="H78" ca="1">INDIRECT("Schede!C"&amp;A78+5)</f>
        <v/>
      </c>
      <c r="I78" s="34" t="str" cm="1">
        <f t="array" aca="1" ref="I78" ca="1">CONCATENATE(INDIRECT("Schede!F"&amp;A78+5)," ",CHAR(10),INDIRECT("Schede!G"&amp;A78+5))</f>
        <v xml:space="preserve"> 
</v>
      </c>
      <c r="J78" s="34" t="str" cm="1">
        <f t="array" aca="1" ref="J78" ca="1">INDIRECT("Schede!C"&amp;A78+6)</f>
        <v>RTD</v>
      </c>
      <c r="K78" s="34" t="str" cm="1">
        <f t="array" aca="1" ref="K78" ca="1">INDIRECT("Schede!E"&amp;A78+6)</f>
        <v>Fondi Propri o bando PNRR o altro</v>
      </c>
      <c r="L78" s="35" cm="1">
        <f t="array" aca="1" ref="L78" ca="1">INDIRECT("Schede!C"&amp;A78+7)</f>
        <v>44927</v>
      </c>
      <c r="M78" s="35" cm="1">
        <f t="array" aca="1" ref="M78" ca="1">INDIRECT("Schede!C"&amp;A78+8)</f>
        <v>45657</v>
      </c>
      <c r="N78" s="52" cm="1">
        <f t="array" aca="1" ref="N78" ca="1">INDIRECT("Schede!E"&amp;A78+7)</f>
        <v>0</v>
      </c>
      <c r="O78" s="38" t="str" cm="1">
        <f t="array" aca="1" ref="O78" ca="1">INDIRECT("Schede!F"&amp;A78+7)</f>
        <v>Azione in corso</v>
      </c>
    </row>
    <row r="79" spans="1:15" ht="57.6" x14ac:dyDescent="0.3">
      <c r="A79" s="37">
        <f t="shared" si="1"/>
        <v>994</v>
      </c>
      <c r="B79" s="42" t="str" cm="1">
        <f t="array" aca="1" ref="B79" ca="1">CONCATENATE(INDIRECT("Schede!C"&amp;A79)," ",CHAR(10),INDIRECT("Schede!C"&amp;A79+1))</f>
        <v>OB.3.3 
CAP3.PA.LA18</v>
      </c>
      <c r="C79" s="42" t="str" cm="1">
        <f t="array" aca="1" ref="C79" ca="1">INDIRECT("Schede!D"&amp;A79)</f>
        <v>Incrementare il numero di piattaforme per le amministrazioni ed i cittadini</v>
      </c>
      <c r="D79" s="42" t="str" cm="1">
        <f t="array" aca="1" ref="D79" ca="1">INDIRECT("Schede!C"&amp;A79+3)</f>
        <v>Le PA si predispongono per interagire con INAD per l’acquisizione dei domicili digitali dei soggetti in essa presenti</v>
      </c>
      <c r="E79" s="42" t="str" cm="1">
        <f t="array" aca="1" ref="E79" ca="1">CONCATENATE(INDIRECT("Schede!F"&amp;A79+3)," ",CHAR(10),INDIRECT("Schede!G"&amp;A79+3))</f>
        <v xml:space="preserve">Da marzo 2021  
</v>
      </c>
      <c r="F79" s="42" t="str" cm="1">
        <f t="array" aca="1" ref="F79" ca="1">INDIRECT("Schede!C"&amp;A79+4)</f>
        <v>Le PA si integrano con le API INAD per l’acquisizione dei domicili digitali dei soggetti in essa presenti</v>
      </c>
      <c r="G79" s="42" t="str" cm="1">
        <f t="array" aca="1" ref="G79" ca="1">CONCATENATE(INDIRECT("Schede!F"&amp;A79+4)," ",CHAR(10),INDIRECT("Schede!G"&amp;A79+4))</f>
        <v xml:space="preserve">Da febbraio 2022  
</v>
      </c>
      <c r="H79" s="42" t="str" cm="1">
        <f t="array" aca="1" ref="H79" ca="1">INDIRECT("Schede!C"&amp;A79+5)</f>
        <v/>
      </c>
      <c r="I79" s="34" t="str" cm="1">
        <f t="array" aca="1" ref="I79" ca="1">CONCATENATE(INDIRECT("Schede!F"&amp;A79+5)," ",CHAR(10),INDIRECT("Schede!G"&amp;A79+5))</f>
        <v xml:space="preserve"> 
</v>
      </c>
      <c r="J79" s="34" t="str" cm="1">
        <f t="array" aca="1" ref="J79" ca="1">INDIRECT("Schede!C"&amp;A79+6)</f>
        <v>RTD</v>
      </c>
      <c r="K79" s="34" t="str" cm="1">
        <f t="array" aca="1" ref="K79" ca="1">INDIRECT("Schede!E"&amp;A79+6)</f>
        <v>Fondi Propri o bando PNRR o altro</v>
      </c>
      <c r="L79" s="35" cm="1">
        <f t="array" aca="1" ref="L79" ca="1">INDIRECT("Schede!C"&amp;A79+7)</f>
        <v>44927</v>
      </c>
      <c r="M79" s="35" cm="1">
        <f t="array" aca="1" ref="M79" ca="1">INDIRECT("Schede!C"&amp;A79+8)</f>
        <v>45657</v>
      </c>
      <c r="N79" s="52" cm="1">
        <f t="array" aca="1" ref="N79" ca="1">INDIRECT("Schede!E"&amp;A79+7)</f>
        <v>0</v>
      </c>
      <c r="O79" s="38" t="str" cm="1">
        <f t="array" aca="1" ref="O79" ca="1">INDIRECT("Schede!F"&amp;A79+7)</f>
        <v>Azione in corso</v>
      </c>
    </row>
    <row r="80" spans="1:15" ht="43.2" x14ac:dyDescent="0.3">
      <c r="A80" s="37">
        <f t="shared" si="1"/>
        <v>1007</v>
      </c>
      <c r="B80" s="42" t="str" cm="1">
        <f t="array" aca="1" ref="B80" ca="1">CONCATENATE(INDIRECT("Schede!C"&amp;A80)," ",CHAR(10),INDIRECT("Schede!C"&amp;A80+1))</f>
        <v>OB.3.3 
CAP3.PA.LA19</v>
      </c>
      <c r="C80" s="42" t="str" cm="1">
        <f t="array" aca="1" ref="C80" ca="1">INDIRECT("Schede!D"&amp;A80)</f>
        <v>Incrementare il numero di piattaforme per le amministrazioni ed i cittadini</v>
      </c>
      <c r="D80" s="42" t="str" cm="1">
        <f t="array" aca="1" ref="D80" ca="1">INDIRECT("Schede!C"&amp;A80+3)</f>
        <v>I musei non statali compilano i questionari di accreditamento regionali</v>
      </c>
      <c r="E80" s="42" t="str" cm="1">
        <f t="array" aca="1" ref="E80" ca="1">CONCATENATE(INDIRECT("Schede!F"&amp;A80+3)," ",CHAR(10),INDIRECT("Schede!G"&amp;A80+3))</f>
        <v xml:space="preserve">Da giugno 2021  
</v>
      </c>
      <c r="F80" s="42" t="str" cm="1">
        <f t="array" aca="1" ref="F80" ca="1">INDIRECT("Schede!C"&amp;A80+4)</f>
        <v/>
      </c>
      <c r="G80" s="42" t="str" cm="1">
        <f t="array" aca="1" ref="G80" ca="1">CONCATENATE(INDIRECT("Schede!F"&amp;A80+4)," ",CHAR(10),INDIRECT("Schede!G"&amp;A80+4))</f>
        <v xml:space="preserve"> 
</v>
      </c>
      <c r="H80" s="42" t="str" cm="1">
        <f t="array" aca="1" ref="H80" ca="1">INDIRECT("Schede!C"&amp;A80+5)</f>
        <v/>
      </c>
      <c r="I80" s="34" t="str" cm="1">
        <f t="array" aca="1" ref="I80" ca="1">CONCATENATE(INDIRECT("Schede!F"&amp;A80+5)," ",CHAR(10),INDIRECT("Schede!G"&amp;A80+5))</f>
        <v xml:space="preserve"> 
</v>
      </c>
      <c r="J80" s="34" t="str" cm="1">
        <f t="array" aca="1" ref="J80" ca="1">INDIRECT("Schede!C"&amp;A80+6)</f>
        <v>RTD</v>
      </c>
      <c r="K80" s="34" t="str" cm="1">
        <f t="array" aca="1" ref="K80" ca="1">INDIRECT("Schede!E"&amp;A80+6)</f>
        <v>Fondi Propri o bando PNRR o altro</v>
      </c>
      <c r="L80" s="35" cm="1">
        <f t="array" aca="1" ref="L80" ca="1">INDIRECT("Schede!C"&amp;A80+7)</f>
        <v>44927</v>
      </c>
      <c r="M80" s="35" cm="1">
        <f t="array" aca="1" ref="M80" ca="1">INDIRECT("Schede!C"&amp;A80+8)</f>
        <v>45657</v>
      </c>
      <c r="N80" s="52" cm="1">
        <f t="array" aca="1" ref="N80" ca="1">INDIRECT("Schede!E"&amp;A80+7)</f>
        <v>0</v>
      </c>
      <c r="O80" s="38" t="str" cm="1">
        <f t="array" aca="1" ref="O80" ca="1">INDIRECT("Schede!F"&amp;A80+7)</f>
        <v>Azione in corso</v>
      </c>
    </row>
    <row r="81" spans="1:15" ht="129.6" x14ac:dyDescent="0.3">
      <c r="A81" s="37">
        <f t="shared" si="1"/>
        <v>1020</v>
      </c>
      <c r="B81" s="42" t="str" cm="1">
        <f t="array" aca="1" ref="B81" ca="1">CONCATENATE(INDIRECT("Schede!C"&amp;A81)," ",CHAR(10),INDIRECT("Schede!C"&amp;A81+1))</f>
        <v>OB.3.3 
CAP3.PA.LA22</v>
      </c>
      <c r="C81" s="42" t="str" cm="1">
        <f t="array" aca="1" ref="C81" ca="1">INDIRECT("Schede!D"&amp;A81)</f>
        <v>Incrementare il numero di piattaforme per le amministrazioni ed i cittadini</v>
      </c>
      <c r="D81" s="42" t="str" cm="1">
        <f t="array" aca="1" ref="D81" ca="1">INDIRECT("Schede!C"&amp;A81+3)</f>
        <v/>
      </c>
      <c r="E81" s="42" t="str" cm="1">
        <f t="array" aca="1" ref="E81" ca="1">CONCATENATE(INDIRECT("Schede!F"&amp;A81+3)," ",CHAR(10),INDIRECT("Schede!G"&amp;A81+3))</f>
        <v xml:space="preserve"> 
</v>
      </c>
      <c r="F81" s="42" t="str" cm="1">
        <f t="array" aca="1" ref="F81" ca="1">INDIRECT("Schede!C"&amp;A81+4)</f>
        <v>Le PA centrali e i Comuni, in linea con i target sopra descritti e secondo la roadmap di attuazione prevista dal Piano Nazionale di Ripresa e Resilienza (PNRR), dovranno integrarsi alla Piattaforma Notifiche Digitali</v>
      </c>
      <c r="G81" s="42" t="str" cm="1">
        <f t="array" aca="1" ref="G81" ca="1">CONCATENATE(INDIRECT("Schede!F"&amp;A81+4)," ",CHAR(10),INDIRECT("Schede!G"&amp;A81+4))</f>
        <v xml:space="preserve"> 
Entro dicembre 2023 </v>
      </c>
      <c r="H81" s="42" t="str" cm="1">
        <f t="array" aca="1" ref="H81" ca="1">INDIRECT("Schede!C"&amp;A81+5)</f>
        <v>Le PA centrali e i Comuni, in linea con i target sopra descritti e secondo la roadmap di attuazione prevista dal Piano Nazionale di Ripresa e Resilienza (PNRR), dovranno integrarsi alla Piattaforma Notifiche Digitali</v>
      </c>
      <c r="I81" s="34" t="str" cm="1">
        <f t="array" aca="1" ref="I81" ca="1">CONCATENATE(INDIRECT("Schede!F"&amp;A81+5)," ",CHAR(10),INDIRECT("Schede!G"&amp;A81+5))</f>
        <v xml:space="preserve"> 
Entro dicembre 2023 </v>
      </c>
      <c r="J81" s="34" t="str" cm="1">
        <f t="array" aca="1" ref="J81" ca="1">INDIRECT("Schede!C"&amp;A81+6)</f>
        <v>RTD</v>
      </c>
      <c r="K81" s="34" t="str" cm="1">
        <f t="array" aca="1" ref="K81" ca="1">INDIRECT("Schede!E"&amp;A81+6)</f>
        <v>Fondi Propri o bando PNRR o altro</v>
      </c>
      <c r="L81" s="35" cm="1">
        <f t="array" aca="1" ref="L81" ca="1">INDIRECT("Schede!C"&amp;A81+7)</f>
        <v>44927</v>
      </c>
      <c r="M81" s="35" cm="1">
        <f t="array" aca="1" ref="M81" ca="1">INDIRECT("Schede!C"&amp;A81+8)</f>
        <v>45657</v>
      </c>
      <c r="N81" s="52" cm="1">
        <f t="array" aca="1" ref="N81" ca="1">INDIRECT("Schede!E"&amp;A81+7)</f>
        <v>0</v>
      </c>
      <c r="O81" s="38" t="str" cm="1">
        <f t="array" aca="1" ref="O81" ca="1">INDIRECT("Schede!F"&amp;A81+7)</f>
        <v>Azione in corso</v>
      </c>
    </row>
    <row r="82" spans="1:15" ht="100.8" x14ac:dyDescent="0.3">
      <c r="A82" s="37">
        <f t="shared" si="1"/>
        <v>1033</v>
      </c>
      <c r="B82" s="42" t="str" cm="1">
        <f t="array" aca="1" ref="B82" ca="1">CONCATENATE(INDIRECT("Schede!C"&amp;A82)," ",CHAR(10),INDIRECT("Schede!C"&amp;A82+1))</f>
        <v>OB.3.3 
CAP3.PA.LA23</v>
      </c>
      <c r="C82" s="42" t="str" cm="1">
        <f t="array" aca="1" ref="C82" ca="1">INDIRECT("Schede!D"&amp;A82)</f>
        <v>Incrementare il numero di piattaforme per le amministrazioni ed i cittadini</v>
      </c>
      <c r="D82" s="42" t="str" cm="1">
        <f t="array" aca="1" ref="D82" ca="1">INDIRECT("Schede!C"&amp;A82+3)</f>
        <v/>
      </c>
      <c r="E82" s="42" t="str" cm="1">
        <f t="array" aca="1" ref="E82" ca="1">CONCATENATE(INDIRECT("Schede!F"&amp;A82+3)," ",CHAR(10),INDIRECT("Schede!G"&amp;A82+3))</f>
        <v xml:space="preserve"> 
</v>
      </c>
      <c r="F82" s="42" t="str" cm="1">
        <f t="array" aca="1" ref="F82" ca="1">INDIRECT("Schede!C"&amp;A82+4)</f>
        <v>Le PA in perimetro, secondo la roadmap di attuazione prevista dal Piano Nazionale di Ripresa e Resilienza (PNRR), dovranno integrare 90 API nella Piattaforma Digitale Nazionale Dati</v>
      </c>
      <c r="G82" s="42" t="str" cm="1">
        <f t="array" aca="1" ref="G82" ca="1">CONCATENATE(INDIRECT("Schede!F"&amp;A82+4)," ",CHAR(10),INDIRECT("Schede!G"&amp;A82+4))</f>
        <v xml:space="preserve"> 
Entro dicembre 2023 </v>
      </c>
      <c r="H82" s="42" t="str" cm="1">
        <f t="array" aca="1" ref="H82" ca="1">INDIRECT("Schede!C"&amp;A82+5)</f>
        <v/>
      </c>
      <c r="I82" s="34" t="str" cm="1">
        <f t="array" aca="1" ref="I82" ca="1">CONCATENATE(INDIRECT("Schede!F"&amp;A82+5)," ",CHAR(10),INDIRECT("Schede!G"&amp;A82+5))</f>
        <v xml:space="preserve"> 
</v>
      </c>
      <c r="J82" s="34" t="str" cm="1">
        <f t="array" aca="1" ref="J82" ca="1">INDIRECT("Schede!C"&amp;A82+6)</f>
        <v>RTD</v>
      </c>
      <c r="K82" s="34" t="str" cm="1">
        <f t="array" aca="1" ref="K82" ca="1">INDIRECT("Schede!E"&amp;A82+6)</f>
        <v>Fondi Propri o bando PNRR o altro</v>
      </c>
      <c r="L82" s="35" cm="1">
        <f t="array" aca="1" ref="L82" ca="1">INDIRECT("Schede!C"&amp;A82+7)</f>
        <v>44927</v>
      </c>
      <c r="M82" s="35" cm="1">
        <f t="array" aca="1" ref="M82" ca="1">INDIRECT("Schede!C"&amp;A82+8)</f>
        <v>45657</v>
      </c>
      <c r="N82" s="52" cm="1">
        <f t="array" aca="1" ref="N82" ca="1">INDIRECT("Schede!E"&amp;A82+7)</f>
        <v>0</v>
      </c>
      <c r="O82" s="38" t="str" cm="1">
        <f t="array" aca="1" ref="O82" ca="1">INDIRECT("Schede!F"&amp;A82+7)</f>
        <v>Azione in corso</v>
      </c>
    </row>
    <row r="83" spans="1:15" ht="129.6" x14ac:dyDescent="0.3">
      <c r="A83" s="37">
        <f t="shared" si="1"/>
        <v>1046</v>
      </c>
      <c r="B83" s="42" t="str" cm="1">
        <f t="array" aca="1" ref="B83" ca="1">CONCATENATE(INDIRECT("Schede!C"&amp;A83)," ",CHAR(10),INDIRECT("Schede!C"&amp;A83+1))</f>
        <v>OB.3.3 
CAP3.PA.LA26</v>
      </c>
      <c r="C83" s="42" t="str" cm="1">
        <f t="array" aca="1" ref="C83" ca="1">INDIRECT("Schede!D"&amp;A83)</f>
        <v>Incrementare il numero di piattaforme per le amministrazioni ed i cittadini</v>
      </c>
      <c r="D83" s="42" t="str" cm="1">
        <f t="array" aca="1" ref="D83" ca="1">INDIRECT("Schede!C"&amp;A83+3)</f>
        <v/>
      </c>
      <c r="E83" s="42" t="str" cm="1">
        <f t="array" aca="1" ref="E83" ca="1">CONCATENATE(INDIRECT("Schede!F"&amp;A83+3)," ",CHAR(10),INDIRECT("Schede!G"&amp;A83+3))</f>
        <v xml:space="preserve"> 
</v>
      </c>
      <c r="F83" s="42" t="str" cm="1">
        <f t="array" aca="1" ref="F83" ca="1">INDIRECT("Schede!C"&amp;A83+4)</f>
        <v/>
      </c>
      <c r="G83" s="42" t="str" cm="1">
        <f t="array" aca="1" ref="G83" ca="1">CONCATENATE(INDIRECT("Schede!F"&amp;A83+4)," ",CHAR(10),INDIRECT("Schede!G"&amp;A83+4))</f>
        <v xml:space="preserve"> 
</v>
      </c>
      <c r="H83" s="42" t="str" cm="1">
        <f t="array" aca="1" ref="H83" ca="1">INDIRECT("Schede!C"&amp;A83+5)</f>
        <v>Le PA centrali e i Comuni, in linea con i target sopra descritti e secondo la roadmap di attuazione prevista dal Piano Nazionale di Ripresa e Resilienza (PNRR), dovranno integrarsi alla Piattaforma Notifiche Digitali</v>
      </c>
      <c r="I83" s="34" t="str" cm="1">
        <f t="array" aca="1" ref="I83" ca="1">CONCATENATE(INDIRECT("Schede!F"&amp;A83+5)," ",CHAR(10),INDIRECT("Schede!G"&amp;A83+5))</f>
        <v xml:space="preserve"> 
Entro dicembre 2024 </v>
      </c>
      <c r="J83" s="34" t="str" cm="1">
        <f t="array" aca="1" ref="J83" ca="1">INDIRECT("Schede!C"&amp;A83+6)</f>
        <v>RTD</v>
      </c>
      <c r="K83" s="34" t="str" cm="1">
        <f t="array" aca="1" ref="K83" ca="1">INDIRECT("Schede!E"&amp;A83+6)</f>
        <v>Fondi Propri o bando PNRR o altro</v>
      </c>
      <c r="L83" s="35" cm="1">
        <f t="array" aca="1" ref="L83" ca="1">INDIRECT("Schede!C"&amp;A83+7)</f>
        <v>44927</v>
      </c>
      <c r="M83" s="35" cm="1">
        <f t="array" aca="1" ref="M83" ca="1">INDIRECT("Schede!C"&amp;A83+8)</f>
        <v>45657</v>
      </c>
      <c r="N83" s="52" cm="1">
        <f t="array" aca="1" ref="N83" ca="1">INDIRECT("Schede!E"&amp;A83+7)</f>
        <v>0</v>
      </c>
      <c r="O83" s="38" t="str" cm="1">
        <f t="array" aca="1" ref="O83" ca="1">INDIRECT("Schede!F"&amp;A83+7)</f>
        <v>Azione in corso</v>
      </c>
    </row>
    <row r="84" spans="1:15" ht="100.8" x14ac:dyDescent="0.3">
      <c r="A84" s="37">
        <f t="shared" si="1"/>
        <v>1059</v>
      </c>
      <c r="B84" s="42" t="str" cm="1">
        <f t="array" aca="1" ref="B84" ca="1">CONCATENATE(INDIRECT("Schede!C"&amp;A84)," ",CHAR(10),INDIRECT("Schede!C"&amp;A84+1))</f>
        <v>OB.4.1 
CAP4.PA.LA01</v>
      </c>
      <c r="C84" s="42" t="str" cm="1">
        <f t="array" aca="1" ref="C84" ca="1">INDIRECT("Schede!D"&amp;A84)</f>
        <v>Migliorare la qualità dei servizi digitali erogati dalle amministrazioni locali migrandone gli applicativi on-premise (data center Gruppo B) verso infrastrutture e servizi cloud qualificati</v>
      </c>
      <c r="D84" s="42" t="str" cm="1">
        <f t="array" aca="1" ref="D84" ca="1">INDIRECT("Schede!C"&amp;A84+3)</f>
        <v>Le PA proprietarie di data center di gruppo B richiedono l’autorizzazione ad AGID per le spese in materia di data center nelle modalità stabilite dalla Circolare AGID 1/2019</v>
      </c>
      <c r="E84" s="42" t="str" cm="1">
        <f t="array" aca="1" ref="E84" ca="1">CONCATENATE(INDIRECT("Schede!F"&amp;A84+3)," ",CHAR(10),INDIRECT("Schede!G"&amp;A84+3))</f>
        <v xml:space="preserve">Da settembre 2020  
</v>
      </c>
      <c r="F84" s="42" t="str" cm="1">
        <f t="array" aca="1" ref="F84" ca="1">INDIRECT("Schede!C"&amp;A84+4)</f>
        <v/>
      </c>
      <c r="G84" s="42" t="str" cm="1">
        <f t="array" aca="1" ref="G84" ca="1">CONCATENATE(INDIRECT("Schede!F"&amp;A84+4)," ",CHAR(10),INDIRECT("Schede!G"&amp;A84+4))</f>
        <v xml:space="preserve"> 
</v>
      </c>
      <c r="H84" s="42" t="str" cm="1">
        <f t="array" aca="1" ref="H84" ca="1">INDIRECT("Schede!C"&amp;A84+5)</f>
        <v/>
      </c>
      <c r="I84" s="34" t="str" cm="1">
        <f t="array" aca="1" ref="I84" ca="1">CONCATENATE(INDIRECT("Schede!F"&amp;A84+5)," ",CHAR(10),INDIRECT("Schede!G"&amp;A84+5))</f>
        <v xml:space="preserve"> 
</v>
      </c>
      <c r="J84" s="34" t="str" cm="1">
        <f t="array" aca="1" ref="J84" ca="1">INDIRECT("Schede!C"&amp;A84+6)</f>
        <v>RTD</v>
      </c>
      <c r="K84" s="34" t="str" cm="1">
        <f t="array" aca="1" ref="K84" ca="1">INDIRECT("Schede!E"&amp;A84+6)</f>
        <v>Fondi Propri o bando PNRR o altro</v>
      </c>
      <c r="L84" s="35" cm="1">
        <f t="array" aca="1" ref="L84" ca="1">INDIRECT("Schede!C"&amp;A84+7)</f>
        <v>44927</v>
      </c>
      <c r="M84" s="35" cm="1">
        <f t="array" aca="1" ref="M84" ca="1">INDIRECT("Schede!C"&amp;A84+8)</f>
        <v>45657</v>
      </c>
      <c r="N84" s="52" cm="1">
        <f t="array" aca="1" ref="N84" ca="1">INDIRECT("Schede!E"&amp;A84+7)</f>
        <v>0</v>
      </c>
      <c r="O84" s="38" t="str" cm="1">
        <f t="array" aca="1" ref="O84" ca="1">INDIRECT("Schede!F"&amp;A84+7)</f>
        <v>Azione in corso</v>
      </c>
    </row>
    <row r="85" spans="1:15" ht="100.8" x14ac:dyDescent="0.3">
      <c r="A85" s="37">
        <f t="shared" si="1"/>
        <v>1072</v>
      </c>
      <c r="B85" s="42" t="str" cm="1">
        <f t="array" aca="1" ref="B85" ca="1">CONCATENATE(INDIRECT("Schede!C"&amp;A85)," ",CHAR(10),INDIRECT("Schede!C"&amp;A85+1))</f>
        <v>OB.4.1 
CAP4.PA.LA02</v>
      </c>
      <c r="C85" s="42" t="str" cm="1">
        <f t="array" aca="1" ref="C85" ca="1">INDIRECT("Schede!D"&amp;A85)</f>
        <v>Migliorare la qualità dei servizi digitali erogati dalle amministrazioni locali migrandone gli applicativi on-premise (data center Gruppo B) verso infrastrutture e servizi cloud qualificati</v>
      </c>
      <c r="D85" s="42" t="str" cm="1">
        <f t="array" aca="1" ref="D85" ca="1">INDIRECT("Schede!C"&amp;A85+3)</f>
        <v>Le PA proprietarie di data center di gruppo A comunicano ad AGID le spese in materia di data center nelle modalità stabilite dalla Circolare AGID 1/2019</v>
      </c>
      <c r="E85" s="42" t="str" cm="1">
        <f t="array" aca="1" ref="E85" ca="1">CONCATENATE(INDIRECT("Schede!F"&amp;A85+3)," ",CHAR(10),INDIRECT("Schede!G"&amp;A85+3))</f>
        <v xml:space="preserve">Da settembre 2020  
</v>
      </c>
      <c r="F85" s="42" t="str" cm="1">
        <f t="array" aca="1" ref="F85" ca="1">INDIRECT("Schede!C"&amp;A85+4)</f>
        <v/>
      </c>
      <c r="G85" s="42" t="str" cm="1">
        <f t="array" aca="1" ref="G85" ca="1">CONCATENATE(INDIRECT("Schede!F"&amp;A85+4)," ",CHAR(10),INDIRECT("Schede!G"&amp;A85+4))</f>
        <v xml:space="preserve"> 
</v>
      </c>
      <c r="H85" s="42" t="str" cm="1">
        <f t="array" aca="1" ref="H85" ca="1">INDIRECT("Schede!C"&amp;A85+5)</f>
        <v/>
      </c>
      <c r="I85" s="34" t="str" cm="1">
        <f t="array" aca="1" ref="I85" ca="1">CONCATENATE(INDIRECT("Schede!F"&amp;A85+5)," ",CHAR(10),INDIRECT("Schede!G"&amp;A85+5))</f>
        <v xml:space="preserve"> 
</v>
      </c>
      <c r="J85" s="34" t="str" cm="1">
        <f t="array" aca="1" ref="J85" ca="1">INDIRECT("Schede!C"&amp;A85+6)</f>
        <v>RTD</v>
      </c>
      <c r="K85" s="34" t="str" cm="1">
        <f t="array" aca="1" ref="K85" ca="1">INDIRECT("Schede!E"&amp;A85+6)</f>
        <v>Fondi Propri o bando PNRR o altro</v>
      </c>
      <c r="L85" s="35" cm="1">
        <f t="array" aca="1" ref="L85" ca="1">INDIRECT("Schede!C"&amp;A85+7)</f>
        <v>44927</v>
      </c>
      <c r="M85" s="35" cm="1">
        <f t="array" aca="1" ref="M85" ca="1">INDIRECT("Schede!C"&amp;A85+8)</f>
        <v>45657</v>
      </c>
      <c r="N85" s="52" cm="1">
        <f t="array" aca="1" ref="N85" ca="1">INDIRECT("Schede!E"&amp;A85+7)</f>
        <v>0</v>
      </c>
      <c r="O85" s="38" t="str" cm="1">
        <f t="array" aca="1" ref="O85" ca="1">INDIRECT("Schede!F"&amp;A85+7)</f>
        <v>Azione in corso</v>
      </c>
    </row>
    <row r="86" spans="1:15" ht="100.8" x14ac:dyDescent="0.3">
      <c r="A86" s="37">
        <f t="shared" si="1"/>
        <v>1085</v>
      </c>
      <c r="B86" s="42" t="str" cm="1">
        <f t="array" aca="1" ref="B86" ca="1">CONCATENATE(INDIRECT("Schede!C"&amp;A86)," ",CHAR(10),INDIRECT("Schede!C"&amp;A86+1))</f>
        <v>OB.4.1 
CAP4.PA.LA03</v>
      </c>
      <c r="C86" s="42" t="str" cm="1">
        <f t="array" aca="1" ref="C86" ca="1">INDIRECT("Schede!D"&amp;A86)</f>
        <v>Migliorare la qualità dei servizi digitali erogati dalle amministrazioni locali migrandone gli applicativi on-premise (data center Gruppo B) verso infrastrutture e servizi cloud qualificati</v>
      </c>
      <c r="D86" s="42" t="str" cm="1">
        <f t="array" aca="1" ref="D86" ca="1">INDIRECT("Schede!C"&amp;A86+3)</f>
        <v>Le PA proprietarie di data center classificati da AGID nel gruppo A continuano a gestire e manutenere tali data center</v>
      </c>
      <c r="E86" s="42" t="str" cm="1">
        <f t="array" aca="1" ref="E86" ca="1">CONCATENATE(INDIRECT("Schede!F"&amp;A86+3)," ",CHAR(10),INDIRECT("Schede!G"&amp;A86+3))</f>
        <v xml:space="preserve">Da settembre 2020  
</v>
      </c>
      <c r="F86" s="42" t="str" cm="1">
        <f t="array" aca="1" ref="F86" ca="1">INDIRECT("Schede!C"&amp;A86+4)</f>
        <v/>
      </c>
      <c r="G86" s="42" t="str" cm="1">
        <f t="array" aca="1" ref="G86" ca="1">CONCATENATE(INDIRECT("Schede!F"&amp;A86+4)," ",CHAR(10),INDIRECT("Schede!G"&amp;A86+4))</f>
        <v xml:space="preserve"> 
</v>
      </c>
      <c r="H86" s="42" t="str" cm="1">
        <f t="array" aca="1" ref="H86" ca="1">INDIRECT("Schede!C"&amp;A86+5)</f>
        <v/>
      </c>
      <c r="I86" s="34" t="str" cm="1">
        <f t="array" aca="1" ref="I86" ca="1">CONCATENATE(INDIRECT("Schede!F"&amp;A86+5)," ",CHAR(10),INDIRECT("Schede!G"&amp;A86+5))</f>
        <v xml:space="preserve"> 
</v>
      </c>
      <c r="J86" s="34" t="str" cm="1">
        <f t="array" aca="1" ref="J86" ca="1">INDIRECT("Schede!C"&amp;A86+6)</f>
        <v>RTD</v>
      </c>
      <c r="K86" s="34" t="str" cm="1">
        <f t="array" aca="1" ref="K86" ca="1">INDIRECT("Schede!E"&amp;A86+6)</f>
        <v>Fondi Propri o bando PNRR o altro</v>
      </c>
      <c r="L86" s="35" cm="1">
        <f t="array" aca="1" ref="L86" ca="1">INDIRECT("Schede!C"&amp;A86+7)</f>
        <v>44927</v>
      </c>
      <c r="M86" s="35" cm="1">
        <f t="array" aca="1" ref="M86" ca="1">INDIRECT("Schede!C"&amp;A86+8)</f>
        <v>45657</v>
      </c>
      <c r="N86" s="52" cm="1">
        <f t="array" aca="1" ref="N86" ca="1">INDIRECT("Schede!E"&amp;A86+7)</f>
        <v>0</v>
      </c>
      <c r="O86" s="38" t="str" cm="1">
        <f t="array" aca="1" ref="O86" ca="1">INDIRECT("Schede!F"&amp;A86+7)</f>
        <v>Azione in corso</v>
      </c>
    </row>
    <row r="87" spans="1:15" ht="144" x14ac:dyDescent="0.3">
      <c r="A87" s="37">
        <f t="shared" si="1"/>
        <v>1098</v>
      </c>
      <c r="B87" s="42" t="str" cm="1">
        <f t="array" aca="1" ref="B87" ca="1">CONCATENATE(INDIRECT("Schede!C"&amp;A87)," ",CHAR(10),INDIRECT("Schede!C"&amp;A87+1))</f>
        <v>OB.4.1 
CAP4.PA.LA04</v>
      </c>
      <c r="C87" s="42" t="str" cm="1">
        <f t="array" aca="1" ref="C87" ca="1">INDIRECT("Schede!D"&amp;A87)</f>
        <v>Migliorare la qualità dei servizi digitali erogati dalle amministrazioni locali migrandone gli applicativi on-premise (data center Gruppo B) verso infrastrutture e servizi cloud qualificati</v>
      </c>
      <c r="D87" s="42" t="str" cm="1">
        <f t="array" aca="1" ref="D87" ca="1">INDIRECT("Schede!C"&amp;A87+3)</f>
        <v>Le PAL proprietarie di data center classificati da AGID nel gruppo B trasmettono ad AGID i piani di migrazione verso i servizi cloud qualificati da AGID e i data center di gruppo A attuando quanto previsto nel programma nazionale di abilitazione al cloud tramite il sistema PPM del Cloud Enablement Program</v>
      </c>
      <c r="E87" s="42" t="str" cm="1">
        <f t="array" aca="1" ref="E87" ca="1">CONCATENATE(INDIRECT("Schede!F"&amp;A87+3)," ",CHAR(10),INDIRECT("Schede!G"&amp;A87+3))</f>
        <v xml:space="preserve"> 
Entro settembre 2021 </v>
      </c>
      <c r="F87" s="42" t="str" cm="1">
        <f t="array" aca="1" ref="F87" ca="1">INDIRECT("Schede!C"&amp;A87+4)</f>
        <v/>
      </c>
      <c r="G87" s="42" t="str" cm="1">
        <f t="array" aca="1" ref="G87" ca="1">CONCATENATE(INDIRECT("Schede!F"&amp;A87+4)," ",CHAR(10),INDIRECT("Schede!G"&amp;A87+4))</f>
        <v xml:space="preserve"> 
</v>
      </c>
      <c r="H87" s="42" t="str" cm="1">
        <f t="array" aca="1" ref="H87" ca="1">INDIRECT("Schede!C"&amp;A87+5)</f>
        <v/>
      </c>
      <c r="I87" s="34" t="str" cm="1">
        <f t="array" aca="1" ref="I87" ca="1">CONCATENATE(INDIRECT("Schede!F"&amp;A87+5)," ",CHAR(10),INDIRECT("Schede!G"&amp;A87+5))</f>
        <v xml:space="preserve"> 
</v>
      </c>
      <c r="J87" s="34" t="str" cm="1">
        <f t="array" aca="1" ref="J87" ca="1">INDIRECT("Schede!C"&amp;A87+6)</f>
        <v>RTD</v>
      </c>
      <c r="K87" s="34" t="str" cm="1">
        <f t="array" aca="1" ref="K87" ca="1">INDIRECT("Schede!E"&amp;A87+6)</f>
        <v>Fondi Propri o bando PNRR o altro</v>
      </c>
      <c r="L87" s="35" cm="1">
        <f t="array" aca="1" ref="L87" ca="1">INDIRECT("Schede!C"&amp;A87+7)</f>
        <v>44927</v>
      </c>
      <c r="M87" s="35" cm="1">
        <f t="array" aca="1" ref="M87" ca="1">INDIRECT("Schede!C"&amp;A87+8)</f>
        <v>45657</v>
      </c>
      <c r="N87" s="52" cm="1">
        <f t="array" aca="1" ref="N87" ca="1">INDIRECT("Schede!E"&amp;A87+7)</f>
        <v>0</v>
      </c>
      <c r="O87" s="38" t="str" cm="1">
        <f t="array" aca="1" ref="O87" ca="1">INDIRECT("Schede!F"&amp;A87+7)</f>
        <v>Azione in corso</v>
      </c>
    </row>
    <row r="88" spans="1:15" ht="100.8" x14ac:dyDescent="0.3">
      <c r="A88" s="37">
        <f t="shared" si="1"/>
        <v>1111</v>
      </c>
      <c r="B88" s="42" t="str" cm="1">
        <f t="array" aca="1" ref="B88" ca="1">CONCATENATE(INDIRECT("Schede!C"&amp;A88)," ",CHAR(10),INDIRECT("Schede!C"&amp;A88+1))</f>
        <v>OB.4.1 
CAP4.PA.LA05</v>
      </c>
      <c r="C88" s="42" t="str" cm="1">
        <f t="array" aca="1" ref="C88" ca="1">INDIRECT("Schede!D"&amp;A88)</f>
        <v>Migliorare la qualità dei servizi digitali erogati dalle amministrazioni locali migrandone gli applicativi on-premise (data center Gruppo B) verso infrastrutture e servizi cloud qualificati</v>
      </c>
      <c r="D88" s="42" t="str" cm="1">
        <f t="array" aca="1" ref="D88" ca="1">INDIRECT("Schede!C"&amp;A88+3)</f>
        <v>Le PAL proprietarie di data center di gruppo A avviano piani di adeguamento sulla base del regolamento AGID per i livelli minimi di sicurezza e affidabilità dei data center A</v>
      </c>
      <c r="E88" s="42" t="str" cm="1">
        <f t="array" aca="1" ref="E88" ca="1">CONCATENATE(INDIRECT("Schede!F"&amp;A88+3)," ",CHAR(10),INDIRECT("Schede!G"&amp;A88+3))</f>
        <v xml:space="preserve">Da gennaio 2022  
</v>
      </c>
      <c r="F88" s="42" t="str" cm="1">
        <f t="array" aca="1" ref="F88" ca="1">INDIRECT("Schede!C"&amp;A88+4)</f>
        <v/>
      </c>
      <c r="G88" s="42" t="str" cm="1">
        <f t="array" aca="1" ref="G88" ca="1">CONCATENATE(INDIRECT("Schede!F"&amp;A88+4)," ",CHAR(10),INDIRECT("Schede!G"&amp;A88+4))</f>
        <v xml:space="preserve"> 
</v>
      </c>
      <c r="H88" s="42" t="str" cm="1">
        <f t="array" aca="1" ref="H88" ca="1">INDIRECT("Schede!C"&amp;A88+5)</f>
        <v/>
      </c>
      <c r="I88" s="34" t="str" cm="1">
        <f t="array" aca="1" ref="I88" ca="1">CONCATENATE(INDIRECT("Schede!F"&amp;A88+5)," ",CHAR(10),INDIRECT("Schede!G"&amp;A88+5))</f>
        <v xml:space="preserve"> 
</v>
      </c>
      <c r="J88" s="34" t="str" cm="1">
        <f t="array" aca="1" ref="J88" ca="1">INDIRECT("Schede!C"&amp;A88+6)</f>
        <v>RTD</v>
      </c>
      <c r="K88" s="34" t="str" cm="1">
        <f t="array" aca="1" ref="K88" ca="1">INDIRECT("Schede!E"&amp;A88+6)</f>
        <v>Fondi Propri o bando PNRR o altro</v>
      </c>
      <c r="L88" s="35" cm="1">
        <f t="array" aca="1" ref="L88" ca="1">INDIRECT("Schede!C"&amp;A88+7)</f>
        <v>44927</v>
      </c>
      <c r="M88" s="35" cm="1">
        <f t="array" aca="1" ref="M88" ca="1">INDIRECT("Schede!C"&amp;A88+8)</f>
        <v>45657</v>
      </c>
      <c r="N88" s="52" cm="1">
        <f t="array" aca="1" ref="N88" ca="1">INDIRECT("Schede!E"&amp;A88+7)</f>
        <v>0</v>
      </c>
      <c r="O88" s="38" t="str" cm="1">
        <f t="array" aca="1" ref="O88" ca="1">INDIRECT("Schede!F"&amp;A88+7)</f>
        <v>Azione in corso</v>
      </c>
    </row>
    <row r="89" spans="1:15" ht="201.6" x14ac:dyDescent="0.3">
      <c r="A89" s="37">
        <f t="shared" si="1"/>
        <v>1124</v>
      </c>
      <c r="B89" s="42" t="str" cm="1">
        <f t="array" aca="1" ref="B89" ca="1">CONCATENATE(INDIRECT("Schede!C"&amp;A89)," ",CHAR(10),INDIRECT("Schede!C"&amp;A89+1))</f>
        <v>OB.4.1 
CAP4.PA.LA11</v>
      </c>
      <c r="C89" s="42" t="str" cm="1">
        <f t="array" aca="1" ref="C89" ca="1">INDIRECT("Schede!D"&amp;A89)</f>
        <v>Migliorare la qualità dei servizi digitali erogati dalle amministrazioni locali migrandone gli applicativi on-premise (data center Gruppo B) verso infrastrutture e servizi cloud qualificati</v>
      </c>
      <c r="D89" s="42" t="str" cm="1">
        <f t="array" aca="1" ref="D89" ca="1">INDIRECT("Schede!C"&amp;A89+3)</f>
        <v/>
      </c>
      <c r="E89" s="42" t="str" cm="1">
        <f t="array" aca="1" ref="E89" ca="1">CONCATENATE(INDIRECT("Schede!F"&amp;A89+3)," ",CHAR(10),INDIRECT("Schede!G"&amp;A89+3))</f>
        <v xml:space="preserve"> 
</v>
      </c>
      <c r="F89" s="42" t="str" cm="1">
        <f t="array" aca="1" ref="F89" ca="1">INDIRECT("Schede!C"&amp;A89+4)</f>
        <v>Le PAL proprietarie di data center di gruppo B richiedono l’autorizzazione ad AGID per le spese in materia di data center nelle modalità stabilite dalla Circolare AGID 1/2019 e prevedono in tali contratti, qualora autorizzati, una durata massima coerente con i tempi strettamente necessari a completare il percorso di migrazione previsti nei propri piani di migrazione</v>
      </c>
      <c r="G89" s="42" t="str" cm="1">
        <f t="array" aca="1" ref="G89" ca="1">CONCATENATE(INDIRECT("Schede!F"&amp;A89+4)," ",CHAR(10),INDIRECT("Schede!G"&amp;A89+4))</f>
        <v xml:space="preserve">Da settembre 2020 (in corso)  
</v>
      </c>
      <c r="H89" s="42" t="str" cm="1">
        <f t="array" aca="1" ref="H89" ca="1">INDIRECT("Schede!C"&amp;A89+5)</f>
        <v>Le PA proprietarie di data center di gruppo B richiedono l’autorizzazione ad AGID per le spese in materia di data center nelle modalità stabilite dalla Circolare AGID 1/2019 e prevedono in tali contratti, qualora autorizzati, una durata massima coerente con i tempi strettamente necessari a completare il percorso di migrazione previsti nei propri piani di migrazione</v>
      </c>
      <c r="I89" s="34" t="str" cm="1">
        <f t="array" aca="1" ref="I89" ca="1">CONCATENATE(INDIRECT("Schede!F"&amp;A89+5)," ",CHAR(10),INDIRECT("Schede!G"&amp;A89+5))</f>
        <v xml:space="preserve">Linee di azione ancora vigenti   
</v>
      </c>
      <c r="J89" s="34" t="str" cm="1">
        <f t="array" aca="1" ref="J89" ca="1">INDIRECT("Schede!C"&amp;A89+6)</f>
        <v>RTD</v>
      </c>
      <c r="K89" s="34" t="str" cm="1">
        <f t="array" aca="1" ref="K89" ca="1">INDIRECT("Schede!E"&amp;A89+6)</f>
        <v>Fondi Propri o bando PNRR o altro</v>
      </c>
      <c r="L89" s="35" cm="1">
        <f t="array" aca="1" ref="L89" ca="1">INDIRECT("Schede!C"&amp;A89+7)</f>
        <v>44927</v>
      </c>
      <c r="M89" s="35" cm="1">
        <f t="array" aca="1" ref="M89" ca="1">INDIRECT("Schede!C"&amp;A89+8)</f>
        <v>45657</v>
      </c>
      <c r="N89" s="52" cm="1">
        <f t="array" aca="1" ref="N89" ca="1">INDIRECT("Schede!E"&amp;A89+7)</f>
        <v>0</v>
      </c>
      <c r="O89" s="38" t="str" cm="1">
        <f t="array" aca="1" ref="O89" ca="1">INDIRECT("Schede!F"&amp;A89+7)</f>
        <v>Azione in corso</v>
      </c>
    </row>
    <row r="90" spans="1:15" ht="115.2" x14ac:dyDescent="0.3">
      <c r="A90" s="37">
        <f t="shared" si="1"/>
        <v>1137</v>
      </c>
      <c r="B90" s="42" t="str" cm="1">
        <f t="array" aca="1" ref="B90" ca="1">CONCATENATE(INDIRECT("Schede!C"&amp;A90)," ",CHAR(10),INDIRECT("Schede!C"&amp;A90+1))</f>
        <v>OB.4.1 
CAP4.PA.LA12</v>
      </c>
      <c r="C90" s="42" t="str" cm="1">
        <f t="array" aca="1" ref="C90" ca="1">INDIRECT("Schede!D"&amp;A90)</f>
        <v>Migliorare la qualità dei servizi digitali erogati dalle amministrazioni locali migrandone gli applicativi on-premise (data center Gruppo B) verso infrastrutture e servizi cloud qualificati</v>
      </c>
      <c r="D90" s="42" t="str" cm="1">
        <f t="array" aca="1" ref="D90" ca="1">INDIRECT("Schede!C"&amp;A90+3)</f>
        <v/>
      </c>
      <c r="E90" s="42" t="str" cm="1">
        <f t="array" aca="1" ref="E90" ca="1">CONCATENATE(INDIRECT("Schede!F"&amp;A90+3)," ",CHAR(10),INDIRECT("Schede!G"&amp;A90+3))</f>
        <v xml:space="preserve"> 
</v>
      </c>
      <c r="F90" s="42" t="str" cm="1">
        <f t="array" aca="1" ref="F90" ca="1">INDIRECT("Schede!C"&amp;A90+4)</f>
        <v>Le PAL proprietarie di data center classificati da AGID nel gruppo A continuano a gestire e manutenere tali data center</v>
      </c>
      <c r="G90" s="42" t="str" cm="1">
        <f t="array" aca="1" ref="G90" ca="1">CONCATENATE(INDIRECT("Schede!F"&amp;A90+4)," ",CHAR(10),INDIRECT("Schede!G"&amp;A90+4))</f>
        <v xml:space="preserve">Da settembre 2020 (in corso)  
</v>
      </c>
      <c r="H90" s="42" t="str" cm="1">
        <f t="array" aca="1" ref="H90" ca="1">INDIRECT("Schede!C"&amp;A90+5)</f>
        <v>Le PA proprietarie di data center classificati da AGID nel gruppo A continuano a gestire e manutenere tali data center in coerenza con quanto previsto dalla strategia cloud Italia e dal Regolamento cloud</v>
      </c>
      <c r="I90" s="34" t="str" cm="1">
        <f t="array" aca="1" ref="I90" ca="1">CONCATENATE(INDIRECT("Schede!F"&amp;A90+5)," ",CHAR(10),INDIRECT("Schede!G"&amp;A90+5))</f>
        <v xml:space="preserve">Linee di azione ancora vigenti   
</v>
      </c>
      <c r="J90" s="34" t="str" cm="1">
        <f t="array" aca="1" ref="J90" ca="1">INDIRECT("Schede!C"&amp;A90+6)</f>
        <v>RTD</v>
      </c>
      <c r="K90" s="34" t="str" cm="1">
        <f t="array" aca="1" ref="K90" ca="1">INDIRECT("Schede!E"&amp;A90+6)</f>
        <v>Fondi Propri o bando PNRR o altro</v>
      </c>
      <c r="L90" s="35" cm="1">
        <f t="array" aca="1" ref="L90" ca="1">INDIRECT("Schede!C"&amp;A90+7)</f>
        <v>44927</v>
      </c>
      <c r="M90" s="35" cm="1">
        <f t="array" aca="1" ref="M90" ca="1">INDIRECT("Schede!C"&amp;A90+8)</f>
        <v>45657</v>
      </c>
      <c r="N90" s="52" cm="1">
        <f t="array" aca="1" ref="N90" ca="1">INDIRECT("Schede!E"&amp;A90+7)</f>
        <v>0</v>
      </c>
      <c r="O90" s="38" t="str" cm="1">
        <f t="array" aca="1" ref="O90" ca="1">INDIRECT("Schede!F"&amp;A90+7)</f>
        <v>Azione in corso</v>
      </c>
    </row>
    <row r="91" spans="1:15" ht="100.8" x14ac:dyDescent="0.3">
      <c r="A91" s="37">
        <f t="shared" si="1"/>
        <v>1150</v>
      </c>
      <c r="B91" s="42" t="str" cm="1">
        <f t="array" aca="1" ref="B91" ca="1">CONCATENATE(INDIRECT("Schede!C"&amp;A91)," ",CHAR(10),INDIRECT("Schede!C"&amp;A91+1))</f>
        <v>OB.4.1 
CAP4.PA.LA13</v>
      </c>
      <c r="C91" s="42" t="str" cm="1">
        <f t="array" aca="1" ref="C91" ca="1">INDIRECT("Schede!D"&amp;A91)</f>
        <v>Migliorare la qualità dei servizi digitali erogati dalle amministrazioni locali migrandone gli applicativi on-premise (data center Gruppo B) verso infrastrutture e servizi cloud qualificati</v>
      </c>
      <c r="D91" s="42" t="str" cm="1">
        <f t="array" aca="1" ref="D91" ca="1">INDIRECT("Schede!C"&amp;A91+3)</f>
        <v/>
      </c>
      <c r="E91" s="42" t="str" cm="1">
        <f t="array" aca="1" ref="E91" ca="1">CONCATENATE(INDIRECT("Schede!F"&amp;A91+3)," ",CHAR(10),INDIRECT("Schede!G"&amp;A91+3))</f>
        <v xml:space="preserve"> 
</v>
      </c>
      <c r="F91" s="42" t="str" cm="1">
        <f t="array" aca="1" ref="F91" ca="1">INDIRECT("Schede!C"&amp;A91+4)</f>
        <v>Le PAL trasmettono all’Agenzia per la cybersicurezza nazionale l’elenco e la classificazione dei dati e dei servizi digitali come indicato nel Regolamento</v>
      </c>
      <c r="G91" s="42" t="str" cm="1">
        <f t="array" aca="1" ref="G91" ca="1">CONCATENATE(INDIRECT("Schede!F"&amp;A91+4)," ",CHAR(10),INDIRECT("Schede!G"&amp;A91+4))</f>
        <v xml:space="preserve"> 
Entro giugno 2022 (o altro termine indicato nel Regolamento) </v>
      </c>
      <c r="H91" s="42" t="str" cm="1">
        <f t="array" aca="1" ref="H91" ca="1">INDIRECT("Schede!C"&amp;A91+5)</f>
        <v/>
      </c>
      <c r="I91" s="34" t="str" cm="1">
        <f t="array" aca="1" ref="I91" ca="1">CONCATENATE(INDIRECT("Schede!F"&amp;A91+5)," ",CHAR(10),INDIRECT("Schede!G"&amp;A91+5))</f>
        <v xml:space="preserve"> 
</v>
      </c>
      <c r="J91" s="34" t="str" cm="1">
        <f t="array" aca="1" ref="J91" ca="1">INDIRECT("Schede!C"&amp;A91+6)</f>
        <v>RTD</v>
      </c>
      <c r="K91" s="34" t="str" cm="1">
        <f t="array" aca="1" ref="K91" ca="1">INDIRECT("Schede!E"&amp;A91+6)</f>
        <v>Fondi Propri o bando PNRR o altro</v>
      </c>
      <c r="L91" s="35" cm="1">
        <f t="array" aca="1" ref="L91" ca="1">INDIRECT("Schede!C"&amp;A91+7)</f>
        <v>44927</v>
      </c>
      <c r="M91" s="35" cm="1">
        <f t="array" aca="1" ref="M91" ca="1">INDIRECT("Schede!C"&amp;A91+8)</f>
        <v>45657</v>
      </c>
      <c r="N91" s="52" cm="1">
        <f t="array" aca="1" ref="N91" ca="1">INDIRECT("Schede!E"&amp;A91+7)</f>
        <v>0</v>
      </c>
      <c r="O91" s="38" t="str" cm="1">
        <f t="array" aca="1" ref="O91" ca="1">INDIRECT("Schede!F"&amp;A91+7)</f>
        <v>Azione in corso</v>
      </c>
    </row>
    <row r="92" spans="1:15" ht="115.2" x14ac:dyDescent="0.3">
      <c r="A92" s="37">
        <f t="shared" si="1"/>
        <v>1163</v>
      </c>
      <c r="B92" s="42" t="str" cm="1">
        <f t="array" aca="1" ref="B92" ca="1">CONCATENATE(INDIRECT("Schede!C"&amp;A92)," ",CHAR(10),INDIRECT("Schede!C"&amp;A92+1))</f>
        <v>OB.4.1 
CAP4.PA.LA14</v>
      </c>
      <c r="C92" s="42" t="str" cm="1">
        <f t="array" aca="1" ref="C92" ca="1">INDIRECT("Schede!D"&amp;A92)</f>
        <v>Migliorare la qualità dei servizi digitali erogati dalle amministrazioni locali migrandone gli applicativi on-premise (data center Gruppo B) verso infrastrutture e servizi cloud qualificati</v>
      </c>
      <c r="D92" s="42" t="str" cm="1">
        <f t="array" aca="1" ref="D92" ca="1">INDIRECT("Schede!C"&amp;A92+3)</f>
        <v/>
      </c>
      <c r="E92" s="42" t="str" cm="1">
        <f t="array" aca="1" ref="E92" ca="1">CONCATENATE(INDIRECT("Schede!F"&amp;A92+3)," ",CHAR(10),INDIRECT("Schede!G"&amp;A92+3))</f>
        <v xml:space="preserve"> 
</v>
      </c>
      <c r="F92" s="42" t="str" cm="1">
        <f t="array" aca="1" ref="F92" ca="1">INDIRECT("Schede!C"&amp;A92+4)</f>
        <v>Le PAL aggiornano l’elenco e la classificazione dei dati e dei servizi digitali in presenza di dati e servizi ulteriori rispetto a quelli già oggetto di conferimento e classificazione come indicato nel Regolamento</v>
      </c>
      <c r="G92" s="42" t="str" cm="1">
        <f t="array" aca="1" ref="G92" ca="1">CONCATENATE(INDIRECT("Schede!F"&amp;A92+4)," ",CHAR(10),INDIRECT("Schede!G"&amp;A92+4))</f>
        <v xml:space="preserve">Da luglio 2022 (o altro termine indicato nel Regolamento)  
</v>
      </c>
      <c r="H92" s="42" t="str" cm="1">
        <f t="array" aca="1" ref="H92" ca="1">INDIRECT("Schede!C"&amp;A92+5)</f>
        <v>Le PA aggiornano l’elenco e la classificazione dei dati e dei servizi digitali in presenza di dati e servizi ulteriori rispetto a quelli già oggetto di conferimento e classificazione come indicato nel Regolamento</v>
      </c>
      <c r="I92" s="34" t="str" cm="1">
        <f t="array" aca="1" ref="I92" ca="1">CONCATENATE(INDIRECT("Schede!F"&amp;A92+5)," ",CHAR(10),INDIRECT("Schede!G"&amp;A92+5))</f>
        <v xml:space="preserve">Linee di azione ancora vigenti   
</v>
      </c>
      <c r="J92" s="34" t="str" cm="1">
        <f t="array" aca="1" ref="J92" ca="1">INDIRECT("Schede!C"&amp;A92+6)</f>
        <v>RTD</v>
      </c>
      <c r="K92" s="34" t="str" cm="1">
        <f t="array" aca="1" ref="K92" ca="1">INDIRECT("Schede!E"&amp;A92+6)</f>
        <v>Fondi Propri o bando PNRR o altro</v>
      </c>
      <c r="L92" s="35" cm="1">
        <f t="array" aca="1" ref="L92" ca="1">INDIRECT("Schede!C"&amp;A92+7)</f>
        <v>44927</v>
      </c>
      <c r="M92" s="35" cm="1">
        <f t="array" aca="1" ref="M92" ca="1">INDIRECT("Schede!C"&amp;A92+8)</f>
        <v>45657</v>
      </c>
      <c r="N92" s="52" cm="1">
        <f t="array" aca="1" ref="N92" ca="1">INDIRECT("Schede!E"&amp;A92+7)</f>
        <v>0</v>
      </c>
      <c r="O92" s="38" t="str" cm="1">
        <f t="array" aca="1" ref="O92" ca="1">INDIRECT("Schede!F"&amp;A92+7)</f>
        <v>Azione in corso</v>
      </c>
    </row>
    <row r="93" spans="1:15" ht="201.6" x14ac:dyDescent="0.3">
      <c r="A93" s="37">
        <f t="shared" si="1"/>
        <v>1176</v>
      </c>
      <c r="B93" s="42" t="str" cm="1">
        <f t="array" aca="1" ref="B93" ca="1">CONCATENATE(INDIRECT("Schede!C"&amp;A93)," ",CHAR(10),INDIRECT("Schede!C"&amp;A93+1))</f>
        <v>OB.4.1 
CAP4.PA.LA15</v>
      </c>
      <c r="C93" s="42" t="str" cm="1">
        <f t="array" aca="1" ref="C93" ca="1">INDIRECT("Schede!D"&amp;A93)</f>
        <v>Migliorare la qualità dei servizi digitali erogati dalle amministrazioni locali migrandone gli applicativi on-premise (data center Gruppo B) verso infrastrutture e servizi cloud qualificati</v>
      </c>
      <c r="D93" s="42" t="str" cm="1">
        <f t="array" aca="1" ref="D93" ca="1">INDIRECT("Schede!C"&amp;A93+3)</f>
        <v/>
      </c>
      <c r="E93" s="42" t="str" cm="1">
        <f t="array" aca="1" ref="E93" ca="1">CONCATENATE(INDIRECT("Schede!F"&amp;A93+3)," ",CHAR(10),INDIRECT("Schede!G"&amp;A93+3))</f>
        <v xml:space="preserve"> 
</v>
      </c>
      <c r="F93" s="42" t="str" cm="1">
        <f t="array" aca="1" ref="F93" ca="1">INDIRECT("Schede!C"&amp;A93+4)</f>
        <v>Le PAL con data center di tipo “A” adeguano tali infrastrutture ai livelli minimi di sicurezza, capacità elaborativa e di affidabilità e all’aggiornamento dei livelli minimi di sicurezza, capacità elaborativa e di affidabilità che le infrastrutture devono rispettare per trattare i dati e i servizi digitali classificati come ordinari, critici e strategici come indicato nel Regolamento</v>
      </c>
      <c r="G93" s="42" t="str" cm="1">
        <f t="array" aca="1" ref="G93" ca="1">CONCATENATE(INDIRECT("Schede!F"&amp;A93+4)," ",CHAR(10),INDIRECT("Schede!G"&amp;A93+4))</f>
        <v xml:space="preserve"> 
Entro gennaio 2023 (o altro termine indicato nel Regolamento) </v>
      </c>
      <c r="H93" s="42" t="str" cm="1">
        <f t="array" aca="1" ref="H93" ca="1">INDIRECT("Schede!C"&amp;A93+5)</f>
        <v>Le PA con data center di tipo “A” adeguano, entro il 18 gennaio 2023, tali infrastrutture ai livelli minimi di sicurezza, capacità elaborativa e di affidabilità e all’aggiornamento dei livelli minimi di sicurezza che le infrastrutture devono rispettare per trattare i dati e i servizi digitali classificati come ordinari, critici e strategici come indicato nel Regolamento</v>
      </c>
      <c r="I93" s="34" t="str" cm="1">
        <f t="array" aca="1" ref="I93" ca="1">CONCATENATE(INDIRECT("Schede!F"&amp;A93+5)," ",CHAR(10),INDIRECT("Schede!G"&amp;A93+5))</f>
        <v xml:space="preserve"> 
Entro gennaio 2023 </v>
      </c>
      <c r="J93" s="34" t="str" cm="1">
        <f t="array" aca="1" ref="J93" ca="1">INDIRECT("Schede!C"&amp;A93+6)</f>
        <v>RTD</v>
      </c>
      <c r="K93" s="34" t="str" cm="1">
        <f t="array" aca="1" ref="K93" ca="1">INDIRECT("Schede!E"&amp;A93+6)</f>
        <v>Fondi Propri o bando PNRR o altro</v>
      </c>
      <c r="L93" s="35" cm="1">
        <f t="array" aca="1" ref="L93" ca="1">INDIRECT("Schede!C"&amp;A93+7)</f>
        <v>44927</v>
      </c>
      <c r="M93" s="35" cm="1">
        <f t="array" aca="1" ref="M93" ca="1">INDIRECT("Schede!C"&amp;A93+8)</f>
        <v>45657</v>
      </c>
      <c r="N93" s="52" cm="1">
        <f t="array" aca="1" ref="N93" ca="1">INDIRECT("Schede!E"&amp;A93+7)</f>
        <v>0</v>
      </c>
      <c r="O93" s="38" t="str" cm="1">
        <f t="array" aca="1" ref="O93" ca="1">INDIRECT("Schede!F"&amp;A93+7)</f>
        <v>Azione in corso</v>
      </c>
    </row>
    <row r="94" spans="1:15" ht="158.4" x14ac:dyDescent="0.3">
      <c r="A94" s="37">
        <f t="shared" si="1"/>
        <v>1189</v>
      </c>
      <c r="B94" s="42" t="str" cm="1">
        <f t="array" aca="1" ref="B94" ca="1">CONCATENATE(INDIRECT("Schede!C"&amp;A94)," ",CHAR(10),INDIRECT("Schede!C"&amp;A94+1))</f>
        <v>OB.4.1 
CAP4.PA.LA16</v>
      </c>
      <c r="C94" s="42" t="str" cm="1">
        <f t="array" aca="1" ref="C94" ca="1">INDIRECT("Schede!D"&amp;A94)</f>
        <v>Migliorare la qualità dei servizi digitali erogati dalle amministrazioni locali migrandone gli applicativi on-premise (data center Gruppo B) verso infrastrutture e servizi cloud qualificati</v>
      </c>
      <c r="D94" s="42" t="str" cm="1">
        <f t="array" aca="1" ref="D94" ca="1">INDIRECT("Schede!C"&amp;A94+3)</f>
        <v/>
      </c>
      <c r="E94" s="42" t="str" cm="1">
        <f t="array" aca="1" ref="E94" ca="1">CONCATENATE(INDIRECT("Schede!F"&amp;A94+3)," ",CHAR(10),INDIRECT("Schede!G"&amp;A94+3))</f>
        <v xml:space="preserve"> 
</v>
      </c>
      <c r="F94" s="42" t="str" cm="1">
        <f t="array" aca="1" ref="F94" ca="1">INDIRECT("Schede!C"&amp;A94+4)</f>
        <v>Le PAL con obbligo di migrazione verso il cloud trasmettono al DTD e all’AGID i piani di migrazione mediante una piattaforma dedicata messa a disposizione dal DTD come indicato nel Regolamento</v>
      </c>
      <c r="G94" s="42" t="str" cm="1">
        <f t="array" aca="1" ref="G94" ca="1">CONCATENATE(INDIRECT("Schede!F"&amp;A94+4)," ",CHAR(10),INDIRECT("Schede!G"&amp;A94+4))</f>
        <v xml:space="preserve"> 
Entro febbraio 2023 (o altro termine indicato nel Regolamento) </v>
      </c>
      <c r="H94" s="42" t="str" cm="1">
        <f t="array" aca="1" ref="H94" ca="1">INDIRECT("Schede!C"&amp;A94+5)</f>
        <v>Le PA con obbligo di migrazione verso il cloud trasmettono al Dipartimento per la Trasformazione Digitale e all’AGID i piani di migrazione mediante i canali di comunicazione messi a disposizione dal Dipartimento per la Trasformazione Digitale come indicato nel Regolamento</v>
      </c>
      <c r="I94" s="34" t="str" cm="1">
        <f t="array" aca="1" ref="I94" ca="1">CONCATENATE(INDIRECT("Schede!F"&amp;A94+5)," ",CHAR(10),INDIRECT("Schede!G"&amp;A94+5))</f>
        <v xml:space="preserve"> 
Entro febbraio 2023 </v>
      </c>
      <c r="J94" s="34" t="str" cm="1">
        <f t="array" aca="1" ref="J94" ca="1">INDIRECT("Schede!C"&amp;A94+6)</f>
        <v>RTD</v>
      </c>
      <c r="K94" s="34" t="str" cm="1">
        <f t="array" aca="1" ref="K94" ca="1">INDIRECT("Schede!E"&amp;A94+6)</f>
        <v>Fondi Propri o bando PNRR o altro</v>
      </c>
      <c r="L94" s="35" cm="1">
        <f t="array" aca="1" ref="L94" ca="1">INDIRECT("Schede!C"&amp;A94+7)</f>
        <v>44927</v>
      </c>
      <c r="M94" s="35" cm="1">
        <f t="array" aca="1" ref="M94" ca="1">INDIRECT("Schede!C"&amp;A94+8)</f>
        <v>45657</v>
      </c>
      <c r="N94" s="52" cm="1">
        <f t="array" aca="1" ref="N94" ca="1">INDIRECT("Schede!E"&amp;A94+7)</f>
        <v>0</v>
      </c>
      <c r="O94" s="38" t="str" cm="1">
        <f t="array" aca="1" ref="O94" ca="1">INDIRECT("Schede!F"&amp;A94+7)</f>
        <v>Azione in corso</v>
      </c>
    </row>
    <row r="95" spans="1:15" ht="115.2" x14ac:dyDescent="0.3">
      <c r="A95" s="37">
        <f t="shared" si="1"/>
        <v>1202</v>
      </c>
      <c r="B95" s="42" t="str" cm="1">
        <f t="array" aca="1" ref="B95" ca="1">CONCATENATE(INDIRECT("Schede!C"&amp;A95)," ",CHAR(10),INDIRECT("Schede!C"&amp;A95+1))</f>
        <v>OB.4.2 
CAP4.PA.LA06</v>
      </c>
      <c r="C95" s="42" t="str" cm="1">
        <f t="array" aca="1" ref="C95" ca="1">INDIRECT("Schede!D"&amp;A95)</f>
        <v>Migliorare la qualità e la sicurezza dei servizi digitali erogati dalle amministrazioni centrali migrandone gli applicativi on-premise (Data Center Gruppo B) verso infrastrutture e servizi cloud qualificati (incluso PSN)</v>
      </c>
      <c r="D95" s="42" t="str" cm="1">
        <f t="array" aca="1" ref="D95" ca="1">INDIRECT("Schede!C"&amp;A95+3)</f>
        <v>Le PAC, su richiesta, trasmettono al Dipartimento per la Trasformazione Digitale le informazioni sullo stato dei data center di gruppo B</v>
      </c>
      <c r="E95" s="42" t="str" cm="1">
        <f t="array" aca="1" ref="E95" ca="1">CONCATENATE(INDIRECT("Schede!F"&amp;A95+3)," ",CHAR(10),INDIRECT("Schede!G"&amp;A95+3))</f>
        <v xml:space="preserve">Da settembre 2020  
</v>
      </c>
      <c r="F95" s="42" t="str" cm="1">
        <f t="array" aca="1" ref="F95" ca="1">INDIRECT("Schede!C"&amp;A95+4)</f>
        <v/>
      </c>
      <c r="G95" s="42" t="str" cm="1">
        <f t="array" aca="1" ref="G95" ca="1">CONCATENATE(INDIRECT("Schede!F"&amp;A95+4)," ",CHAR(10),INDIRECT("Schede!G"&amp;A95+4))</f>
        <v xml:space="preserve"> 
</v>
      </c>
      <c r="H95" s="42" t="str" cm="1">
        <f t="array" aca="1" ref="H95" ca="1">INDIRECT("Schede!C"&amp;A95+5)</f>
        <v/>
      </c>
      <c r="I95" s="34" t="str" cm="1">
        <f t="array" aca="1" ref="I95" ca="1">CONCATENATE(INDIRECT("Schede!F"&amp;A95+5)," ",CHAR(10),INDIRECT("Schede!G"&amp;A95+5))</f>
        <v xml:space="preserve"> 
</v>
      </c>
      <c r="J95" s="34" t="str" cm="1">
        <f t="array" aca="1" ref="J95" ca="1">INDIRECT("Schede!C"&amp;A95+6)</f>
        <v>RTD</v>
      </c>
      <c r="K95" s="34" t="str" cm="1">
        <f t="array" aca="1" ref="K95" ca="1">INDIRECT("Schede!E"&amp;A95+6)</f>
        <v>Fondi Propri o bando PNRR o altro</v>
      </c>
      <c r="L95" s="35" cm="1">
        <f t="array" aca="1" ref="L95" ca="1">INDIRECT("Schede!C"&amp;A95+7)</f>
        <v>44927</v>
      </c>
      <c r="M95" s="35" cm="1">
        <f t="array" aca="1" ref="M95" ca="1">INDIRECT("Schede!C"&amp;A95+8)</f>
        <v>45657</v>
      </c>
      <c r="N95" s="52" cm="1">
        <f t="array" aca="1" ref="N95" ca="1">INDIRECT("Schede!E"&amp;A95+7)</f>
        <v>0</v>
      </c>
      <c r="O95" s="38" t="str" cm="1">
        <f t="array" aca="1" ref="O95" ca="1">INDIRECT("Schede!F"&amp;A95+7)</f>
        <v>Azione in corso</v>
      </c>
    </row>
    <row r="96" spans="1:15" ht="129.6" x14ac:dyDescent="0.3">
      <c r="A96" s="37">
        <f t="shared" si="1"/>
        <v>1215</v>
      </c>
      <c r="B96" s="42" t="str" cm="1">
        <f t="array" aca="1" ref="B96" ca="1">CONCATENATE(INDIRECT("Schede!C"&amp;A96)," ",CHAR(10),INDIRECT("Schede!C"&amp;A96+1))</f>
        <v>OB.4.2 
CAP4.PA.LA07</v>
      </c>
      <c r="C96" s="42" t="str" cm="1">
        <f t="array" aca="1" ref="C96" ca="1">INDIRECT("Schede!D"&amp;A96)</f>
        <v>Migliorare la qualità e la sicurezza dei servizi digitali erogati dalle amministrazioni centrali migrandone gli applicativi on-premise (Data Center Gruppo B) verso infrastrutture e servizi cloud qualificati (incluso PSN)</v>
      </c>
      <c r="D96" s="42" t="str" cm="1">
        <f t="array" aca="1" ref="D96" ca="1">INDIRECT("Schede!C"&amp;A96+3)</f>
        <v>Le PAC proprietarie di data center classificati da AGID nel gruppo B trasmettono al Dipartimento per la Trasformazione Digitale i piani di migrazione verso i data center gestiti dal PSN per i beni strategici ICT e verso i servizi cloud qualificati da AGID tramite il sistema “PPM del Cloud Enablement Program”</v>
      </c>
      <c r="E96" s="42" t="str" cm="1">
        <f t="array" aca="1" ref="E96" ca="1">CONCATENATE(INDIRECT("Schede!F"&amp;A96+3)," ",CHAR(10),INDIRECT("Schede!G"&amp;A96+3))</f>
        <v xml:space="preserve"> 
Entro settembre 2021 </v>
      </c>
      <c r="F96" s="42" t="str" cm="1">
        <f t="array" aca="1" ref="F96" ca="1">INDIRECT("Schede!C"&amp;A96+4)</f>
        <v/>
      </c>
      <c r="G96" s="42" t="str" cm="1">
        <f t="array" aca="1" ref="G96" ca="1">CONCATENATE(INDIRECT("Schede!F"&amp;A96+4)," ",CHAR(10),INDIRECT("Schede!G"&amp;A96+4))</f>
        <v xml:space="preserve"> 
</v>
      </c>
      <c r="H96" s="42" t="str" cm="1">
        <f t="array" aca="1" ref="H96" ca="1">INDIRECT("Schede!C"&amp;A96+5)</f>
        <v/>
      </c>
      <c r="I96" s="34" t="str" cm="1">
        <f t="array" aca="1" ref="I96" ca="1">CONCATENATE(INDIRECT("Schede!F"&amp;A96+5)," ",CHAR(10),INDIRECT("Schede!G"&amp;A96+5))</f>
        <v xml:space="preserve"> 
</v>
      </c>
      <c r="J96" s="34" t="str" cm="1">
        <f t="array" aca="1" ref="J96" ca="1">INDIRECT("Schede!C"&amp;A96+6)</f>
        <v>RTD</v>
      </c>
      <c r="K96" s="34" t="str" cm="1">
        <f t="array" aca="1" ref="K96" ca="1">INDIRECT("Schede!E"&amp;A96+6)</f>
        <v>Fondi Propri o bando PNRR o altro</v>
      </c>
      <c r="L96" s="35" cm="1">
        <f t="array" aca="1" ref="L96" ca="1">INDIRECT("Schede!C"&amp;A96+7)</f>
        <v>44927</v>
      </c>
      <c r="M96" s="35" cm="1">
        <f t="array" aca="1" ref="M96" ca="1">INDIRECT("Schede!C"&amp;A96+8)</f>
        <v>45657</v>
      </c>
      <c r="N96" s="52" cm="1">
        <f t="array" aca="1" ref="N96" ca="1">INDIRECT("Schede!E"&amp;A96+7)</f>
        <v>0</v>
      </c>
      <c r="O96" s="38" t="str" cm="1">
        <f t="array" aca="1" ref="O96" ca="1">INDIRECT("Schede!F"&amp;A96+7)</f>
        <v>Azione in corso</v>
      </c>
    </row>
    <row r="97" spans="1:15" ht="115.2" x14ac:dyDescent="0.3">
      <c r="A97" s="37">
        <f t="shared" si="1"/>
        <v>1228</v>
      </c>
      <c r="B97" s="42" t="str" cm="1">
        <f t="array" aca="1" ref="B97" ca="1">CONCATENATE(INDIRECT("Schede!C"&amp;A97)," ",CHAR(10),INDIRECT("Schede!C"&amp;A97+1))</f>
        <v>OB.4.2 
CAP4.PA.LA08</v>
      </c>
      <c r="C97" s="42" t="str" cm="1">
        <f t="array" aca="1" ref="C97" ca="1">INDIRECT("Schede!D"&amp;A97)</f>
        <v>Migliorare la qualità e la sicurezza dei servizi digitali erogati dalle amministrazioni centrali migrandone gli applicativi on-premise (Data Center Gruppo B) verso infrastrutture e servizi cloud qualificati (incluso PSN)</v>
      </c>
      <c r="D97" s="42" t="str" cm="1">
        <f t="array" aca="1" ref="D97" ca="1">INDIRECT("Schede!C"&amp;A97+3)</f>
        <v>Le PAC, avviano la migrazione dei data center di gruppo B nel Polo Strategico Nazionale</v>
      </c>
      <c r="E97" s="42" t="str" cm="1">
        <f t="array" aca="1" ref="E97" ca="1">CONCATENATE(INDIRECT("Schede!F"&amp;A97+3)," ",CHAR(10),INDIRECT("Schede!G"&amp;A97+3))</f>
        <v xml:space="preserve">Da gennaio 2022  
</v>
      </c>
      <c r="F97" s="42" t="str" cm="1">
        <f t="array" aca="1" ref="F97" ca="1">INDIRECT("Schede!C"&amp;A97+4)</f>
        <v/>
      </c>
      <c r="G97" s="42" t="str" cm="1">
        <f t="array" aca="1" ref="G97" ca="1">CONCATENATE(INDIRECT("Schede!F"&amp;A97+4)," ",CHAR(10),INDIRECT("Schede!G"&amp;A97+4))</f>
        <v xml:space="preserve"> 
</v>
      </c>
      <c r="H97" s="42" t="str" cm="1">
        <f t="array" aca="1" ref="H97" ca="1">INDIRECT("Schede!C"&amp;A97+5)</f>
        <v/>
      </c>
      <c r="I97" s="34" t="str" cm="1">
        <f t="array" aca="1" ref="I97" ca="1">CONCATENATE(INDIRECT("Schede!F"&amp;A97+5)," ",CHAR(10),INDIRECT("Schede!G"&amp;A97+5))</f>
        <v xml:space="preserve"> 
</v>
      </c>
      <c r="J97" s="34" t="str" cm="1">
        <f t="array" aca="1" ref="J97" ca="1">INDIRECT("Schede!C"&amp;A97+6)</f>
        <v>RTD</v>
      </c>
      <c r="K97" s="34" t="str" cm="1">
        <f t="array" aca="1" ref="K97" ca="1">INDIRECT("Schede!E"&amp;A97+6)</f>
        <v>Fondi Propri o bando PNRR o altro</v>
      </c>
      <c r="L97" s="35" cm="1">
        <f t="array" aca="1" ref="L97" ca="1">INDIRECT("Schede!C"&amp;A97+7)</f>
        <v>44927</v>
      </c>
      <c r="M97" s="35" cm="1">
        <f t="array" aca="1" ref="M97" ca="1">INDIRECT("Schede!C"&amp;A97+8)</f>
        <v>45657</v>
      </c>
      <c r="N97" s="52" cm="1">
        <f t="array" aca="1" ref="N97" ca="1">INDIRECT("Schede!E"&amp;A97+7)</f>
        <v>0</v>
      </c>
      <c r="O97" s="38" t="str" cm="1">
        <f t="array" aca="1" ref="O97" ca="1">INDIRECT("Schede!F"&amp;A97+7)</f>
        <v>Azione in corso</v>
      </c>
    </row>
    <row r="98" spans="1:15" ht="201.6" x14ac:dyDescent="0.3">
      <c r="A98" s="37">
        <f t="shared" si="1"/>
        <v>1241</v>
      </c>
      <c r="B98" s="42" t="str" cm="1">
        <f t="array" aca="1" ref="B98" ca="1">CONCATENATE(INDIRECT("Schede!C"&amp;A98)," ",CHAR(10),INDIRECT("Schede!C"&amp;A98+1))</f>
        <v>OB.4.2 
CAP4.PA.LA17</v>
      </c>
      <c r="C98" s="42" t="str" cm="1">
        <f t="array" aca="1" ref="C98" ca="1">INDIRECT("Schede!D"&amp;A98)</f>
        <v>Migliorare la qualità e la sicurezza dei servizi digitali erogati dalle amministrazioni centrali migrandone gli applicativi on-premise (Data Center Gruppo B) verso infrastrutture e servizi cloud qualificati (incluso PSN)</v>
      </c>
      <c r="D98" s="42" t="str" cm="1">
        <f t="array" aca="1" ref="D98" ca="1">INDIRECT("Schede!C"&amp;A98+3)</f>
        <v/>
      </c>
      <c r="E98" s="42" t="str" cm="1">
        <f t="array" aca="1" ref="E98" ca="1">CONCATENATE(INDIRECT("Schede!F"&amp;A98+3)," ",CHAR(10),INDIRECT("Schede!G"&amp;A98+3))</f>
        <v xml:space="preserve"> 
</v>
      </c>
      <c r="F98" s="42" t="str" cm="1">
        <f t="array" aca="1" ref="F98" ca="1">INDIRECT("Schede!C"&amp;A98+4)</f>
        <v>Le PAC proprietarie di data center di gruppo B richiedono l’autorizzazione ad AGID per le spese in materia di data center nelle modalità stabilite dalla Circolare AGID 1/2019 e prevedono in tali contratti, qualora autorizzati, una durata massima coerente con i tempi strettamente necessari a completare il percorso di migrazione previsti nei propri piani di migrazione</v>
      </c>
      <c r="G98" s="42" t="str" cm="1">
        <f t="array" aca="1" ref="G98" ca="1">CONCATENATE(INDIRECT("Schede!F"&amp;A98+4)," ",CHAR(10),INDIRECT("Schede!G"&amp;A98+4))</f>
        <v xml:space="preserve">Da settembre 2020 (in corso)  
</v>
      </c>
      <c r="H98" s="42" t="str" cm="1">
        <f t="array" aca="1" ref="H98" ca="1">INDIRECT("Schede!C"&amp;A98+5)</f>
        <v/>
      </c>
      <c r="I98" s="34" t="str" cm="1">
        <f t="array" aca="1" ref="I98" ca="1">CONCATENATE(INDIRECT("Schede!F"&amp;A98+5)," ",CHAR(10),INDIRECT("Schede!G"&amp;A98+5))</f>
        <v xml:space="preserve"> 
</v>
      </c>
      <c r="J98" s="34" t="str" cm="1">
        <f t="array" aca="1" ref="J98" ca="1">INDIRECT("Schede!C"&amp;A98+6)</f>
        <v>RTD</v>
      </c>
      <c r="K98" s="34" t="str" cm="1">
        <f t="array" aca="1" ref="K98" ca="1">INDIRECT("Schede!E"&amp;A98+6)</f>
        <v>Fondi Propri o bando PNRR o altro</v>
      </c>
      <c r="L98" s="35" cm="1">
        <f t="array" aca="1" ref="L98" ca="1">INDIRECT("Schede!C"&amp;A98+7)</f>
        <v>44927</v>
      </c>
      <c r="M98" s="35" cm="1">
        <f t="array" aca="1" ref="M98" ca="1">INDIRECT("Schede!C"&amp;A98+8)</f>
        <v>45657</v>
      </c>
      <c r="N98" s="52" cm="1">
        <f t="array" aca="1" ref="N98" ca="1">INDIRECT("Schede!E"&amp;A98+7)</f>
        <v>0</v>
      </c>
      <c r="O98" s="38" t="str" cm="1">
        <f t="array" aca="1" ref="O98" ca="1">INDIRECT("Schede!F"&amp;A98+7)</f>
        <v>Azione in corso</v>
      </c>
    </row>
    <row r="99" spans="1:15" ht="115.2" x14ac:dyDescent="0.3">
      <c r="A99" s="37">
        <f t="shared" si="1"/>
        <v>1254</v>
      </c>
      <c r="B99" s="42" t="str" cm="1">
        <f t="array" aca="1" ref="B99" ca="1">CONCATENATE(INDIRECT("Schede!C"&amp;A99)," ",CHAR(10),INDIRECT("Schede!C"&amp;A99+1))</f>
        <v>OB.4.2 
CAP4.PA.LA18</v>
      </c>
      <c r="C99" s="42" t="str" cm="1">
        <f t="array" aca="1" ref="C99" ca="1">INDIRECT("Schede!D"&amp;A99)</f>
        <v>Migliorare la qualità e la sicurezza dei servizi digitali erogati dalle amministrazioni centrali migrandone gli applicativi on-premise (Data Center Gruppo B) verso infrastrutture e servizi cloud qualificati (incluso PSN)</v>
      </c>
      <c r="D99" s="42" t="str" cm="1">
        <f t="array" aca="1" ref="D99" ca="1">INDIRECT("Schede!C"&amp;A99+3)</f>
        <v/>
      </c>
      <c r="E99" s="42" t="str" cm="1">
        <f t="array" aca="1" ref="E99" ca="1">CONCATENATE(INDIRECT("Schede!F"&amp;A99+3)," ",CHAR(10),INDIRECT("Schede!G"&amp;A99+3))</f>
        <v xml:space="preserve"> 
</v>
      </c>
      <c r="F99" s="42" t="str" cm="1">
        <f t="array" aca="1" ref="F99" ca="1">INDIRECT("Schede!C"&amp;A99+4)</f>
        <v>Le PAC proprietarie di data center classificati da AGID nel gruppo A continuano a gestire e manutenere tali data center</v>
      </c>
      <c r="G99" s="42" t="str" cm="1">
        <f t="array" aca="1" ref="G99" ca="1">CONCATENATE(INDIRECT("Schede!F"&amp;A99+4)," ",CHAR(10),INDIRECT("Schede!G"&amp;A99+4))</f>
        <v xml:space="preserve">Da settembre 2020 (in corso)  
</v>
      </c>
      <c r="H99" s="42" t="str" cm="1">
        <f t="array" aca="1" ref="H99" ca="1">INDIRECT("Schede!C"&amp;A99+5)</f>
        <v/>
      </c>
      <c r="I99" s="34" t="str" cm="1">
        <f t="array" aca="1" ref="I99" ca="1">CONCATENATE(INDIRECT("Schede!F"&amp;A99+5)," ",CHAR(10),INDIRECT("Schede!G"&amp;A99+5))</f>
        <v xml:space="preserve"> 
</v>
      </c>
      <c r="J99" s="34" t="str" cm="1">
        <f t="array" aca="1" ref="J99" ca="1">INDIRECT("Schede!C"&amp;A99+6)</f>
        <v>RTD</v>
      </c>
      <c r="K99" s="34" t="str" cm="1">
        <f t="array" aca="1" ref="K99" ca="1">INDIRECT("Schede!E"&amp;A99+6)</f>
        <v>Fondi Propri o bando PNRR o altro</v>
      </c>
      <c r="L99" s="35" cm="1">
        <f t="array" aca="1" ref="L99" ca="1">INDIRECT("Schede!C"&amp;A99+7)</f>
        <v>44927</v>
      </c>
      <c r="M99" s="35" cm="1">
        <f t="array" aca="1" ref="M99" ca="1">INDIRECT("Schede!C"&amp;A99+8)</f>
        <v>45657</v>
      </c>
      <c r="N99" s="52" cm="1">
        <f t="array" aca="1" ref="N99" ca="1">INDIRECT("Schede!E"&amp;A99+7)</f>
        <v>0</v>
      </c>
      <c r="O99" s="38" t="str" cm="1">
        <f t="array" aca="1" ref="O99" ca="1">INDIRECT("Schede!F"&amp;A99+7)</f>
        <v>Azione in corso</v>
      </c>
    </row>
    <row r="100" spans="1:15" ht="115.2" x14ac:dyDescent="0.3">
      <c r="A100" s="37">
        <f t="shared" si="1"/>
        <v>1267</v>
      </c>
      <c r="B100" s="42" t="str" cm="1">
        <f t="array" aca="1" ref="B100" ca="1">CONCATENATE(INDIRECT("Schede!C"&amp;A100)," ",CHAR(10),INDIRECT("Schede!C"&amp;A100+1))</f>
        <v>OB.4.2 
CAP4.PA.LA19</v>
      </c>
      <c r="C100" s="42" t="str" cm="1">
        <f t="array" aca="1" ref="C100" ca="1">INDIRECT("Schede!D"&amp;A100)</f>
        <v>Migliorare la qualità e la sicurezza dei servizi digitali erogati dalle amministrazioni centrali migrandone gli applicativi on-premise (Data Center Gruppo B) verso infrastrutture e servizi cloud qualificati (incluso PSN)</v>
      </c>
      <c r="D100" s="42" t="str" cm="1">
        <f t="array" aca="1" ref="D100" ca="1">INDIRECT("Schede!C"&amp;A100+3)</f>
        <v/>
      </c>
      <c r="E100" s="42" t="str" cm="1">
        <f t="array" aca="1" ref="E100" ca="1">CONCATENATE(INDIRECT("Schede!F"&amp;A100+3)," ",CHAR(10),INDIRECT("Schede!G"&amp;A100+3))</f>
        <v xml:space="preserve"> 
</v>
      </c>
      <c r="F100" s="42" t="str" cm="1">
        <f t="array" aca="1" ref="F100" ca="1">INDIRECT("Schede!C"&amp;A100+4)</f>
        <v>Le PAC trasmettono all’Agenzia per la cybersicurezza nazionale l’elenco e la classificazione dei dati e dei servizi digitali come indicato nel Regolamento</v>
      </c>
      <c r="G100" s="42" t="str" cm="1">
        <f t="array" aca="1" ref="G100" ca="1">CONCATENATE(INDIRECT("Schede!F"&amp;A100+4)," ",CHAR(10),INDIRECT("Schede!G"&amp;A100+4))</f>
        <v xml:space="preserve"> 
Entro giugno 2022 (o altro termine indicato nel Regolamento) </v>
      </c>
      <c r="H100" s="42" t="str" cm="1">
        <f t="array" aca="1" ref="H100" ca="1">INDIRECT("Schede!C"&amp;A100+5)</f>
        <v/>
      </c>
      <c r="I100" s="34" t="str" cm="1">
        <f t="array" aca="1" ref="I100" ca="1">CONCATENATE(INDIRECT("Schede!F"&amp;A100+5)," ",CHAR(10),INDIRECT("Schede!G"&amp;A100+5))</f>
        <v xml:space="preserve"> 
</v>
      </c>
      <c r="J100" s="34" t="str" cm="1">
        <f t="array" aca="1" ref="J100" ca="1">INDIRECT("Schede!C"&amp;A100+6)</f>
        <v>RTD</v>
      </c>
      <c r="K100" s="34" t="str" cm="1">
        <f t="array" aca="1" ref="K100" ca="1">INDIRECT("Schede!E"&amp;A100+6)</f>
        <v>Fondi Propri o bando PNRR o altro</v>
      </c>
      <c r="L100" s="35" cm="1">
        <f t="array" aca="1" ref="L100" ca="1">INDIRECT("Schede!C"&amp;A100+7)</f>
        <v>44927</v>
      </c>
      <c r="M100" s="35" cm="1">
        <f t="array" aca="1" ref="M100" ca="1">INDIRECT("Schede!C"&amp;A100+8)</f>
        <v>45657</v>
      </c>
      <c r="N100" s="52" cm="1">
        <f t="array" aca="1" ref="N100" ca="1">INDIRECT("Schede!E"&amp;A100+7)</f>
        <v>0</v>
      </c>
      <c r="O100" s="38" t="str" cm="1">
        <f t="array" aca="1" ref="O100" ca="1">INDIRECT("Schede!F"&amp;A100+7)</f>
        <v>Azione in corso</v>
      </c>
    </row>
    <row r="101" spans="1:15" ht="115.2" x14ac:dyDescent="0.3">
      <c r="A101" s="37">
        <f t="shared" si="1"/>
        <v>1280</v>
      </c>
      <c r="B101" s="42" t="str" cm="1">
        <f t="array" aca="1" ref="B101" ca="1">CONCATENATE(INDIRECT("Schede!C"&amp;A101)," ",CHAR(10),INDIRECT("Schede!C"&amp;A101+1))</f>
        <v>OB.4.2 
CAP4.PA.LA20</v>
      </c>
      <c r="C101" s="42" t="str" cm="1">
        <f t="array" aca="1" ref="C101" ca="1">INDIRECT("Schede!D"&amp;A101)</f>
        <v>Migliorare la qualità e la sicurezza dei servizi digitali erogati dalle amministrazioni centrali migrandone gli applicativi on-premise (Data Center Gruppo B) verso infrastrutture e servizi cloud qualificati (incluso PSN)</v>
      </c>
      <c r="D101" s="42" t="str" cm="1">
        <f t="array" aca="1" ref="D101" ca="1">INDIRECT("Schede!C"&amp;A101+3)</f>
        <v/>
      </c>
      <c r="E101" s="42" t="str" cm="1">
        <f t="array" aca="1" ref="E101" ca="1">CONCATENATE(INDIRECT("Schede!F"&amp;A101+3)," ",CHAR(10),INDIRECT("Schede!G"&amp;A101+3))</f>
        <v xml:space="preserve"> 
</v>
      </c>
      <c r="F101" s="42" t="str" cm="1">
        <f t="array" aca="1" ref="F101" ca="1">INDIRECT("Schede!C"&amp;A101+4)</f>
        <v>Le PAC aggiornano l’elenco e la classificazione dei dati e dei servizi digitali in presenza di dati e servizi ulteriori rispetto a quelli già oggetto di conferimento e classificazione come indicato nel Regolamento</v>
      </c>
      <c r="G101" s="42" t="str" cm="1">
        <f t="array" aca="1" ref="G101" ca="1">CONCATENATE(INDIRECT("Schede!F"&amp;A101+4)," ",CHAR(10),INDIRECT("Schede!G"&amp;A101+4))</f>
        <v xml:space="preserve">Da luglio 2022 (o altro termine indicato nel Regolamento)  
</v>
      </c>
      <c r="H101" s="42" t="str" cm="1">
        <f t="array" aca="1" ref="H101" ca="1">INDIRECT("Schede!C"&amp;A101+5)</f>
        <v/>
      </c>
      <c r="I101" s="34" t="str" cm="1">
        <f t="array" aca="1" ref="I101" ca="1">CONCATENATE(INDIRECT("Schede!F"&amp;A101+5)," ",CHAR(10),INDIRECT("Schede!G"&amp;A101+5))</f>
        <v xml:space="preserve"> 
</v>
      </c>
      <c r="J101" s="34" t="str" cm="1">
        <f t="array" aca="1" ref="J101" ca="1">INDIRECT("Schede!C"&amp;A101+6)</f>
        <v>RTD</v>
      </c>
      <c r="K101" s="34" t="str" cm="1">
        <f t="array" aca="1" ref="K101" ca="1">INDIRECT("Schede!E"&amp;A101+6)</f>
        <v>Fondi Propri o bando PNRR o altro</v>
      </c>
      <c r="L101" s="35" cm="1">
        <f t="array" aca="1" ref="L101" ca="1">INDIRECT("Schede!C"&amp;A101+7)</f>
        <v>44927</v>
      </c>
      <c r="M101" s="35" cm="1">
        <f t="array" aca="1" ref="M101" ca="1">INDIRECT("Schede!C"&amp;A101+8)</f>
        <v>45657</v>
      </c>
      <c r="N101" s="52" cm="1">
        <f t="array" aca="1" ref="N101" ca="1">INDIRECT("Schede!E"&amp;A101+7)</f>
        <v>0</v>
      </c>
      <c r="O101" s="38" t="str" cm="1">
        <f t="array" aca="1" ref="O101" ca="1">INDIRECT("Schede!F"&amp;A101+7)</f>
        <v>Azione in corso</v>
      </c>
    </row>
    <row r="102" spans="1:15" ht="201.6" x14ac:dyDescent="0.3">
      <c r="A102" s="37">
        <f t="shared" si="1"/>
        <v>1293</v>
      </c>
      <c r="B102" s="42" t="str" cm="1">
        <f t="array" aca="1" ref="B102" ca="1">CONCATENATE(INDIRECT("Schede!C"&amp;A102)," ",CHAR(10),INDIRECT("Schede!C"&amp;A102+1))</f>
        <v>OB.4.2 
CAP4.PA.LA21</v>
      </c>
      <c r="C102" s="42" t="str" cm="1">
        <f t="array" aca="1" ref="C102" ca="1">INDIRECT("Schede!D"&amp;A102)</f>
        <v>Migliorare la qualità e la sicurezza dei servizi digitali erogati dalle amministrazioni centrali migrandone gli applicativi on-premise (Data Center Gruppo B) verso infrastrutture e servizi cloud qualificati (incluso PSN)</v>
      </c>
      <c r="D102" s="42" t="str" cm="1">
        <f t="array" aca="1" ref="D102" ca="1">INDIRECT("Schede!C"&amp;A102+3)</f>
        <v/>
      </c>
      <c r="E102" s="42" t="str" cm="1">
        <f t="array" aca="1" ref="E102" ca="1">CONCATENATE(INDIRECT("Schede!F"&amp;A102+3)," ",CHAR(10),INDIRECT("Schede!G"&amp;A102+3))</f>
        <v xml:space="preserve"> 
</v>
      </c>
      <c r="F102" s="42" t="str" cm="1">
        <f t="array" aca="1" ref="F102" ca="1">INDIRECT("Schede!C"&amp;A102+4)</f>
        <v>Le PAC con data center di tipo “A” adeguano tali infrastrutture ai livelli minimi di sicurezza, capacità elaborativa e di affidabilità e all’aggiornamento dei livelli minimi di sicurezza, capacità elaborativa e di affidabilità che le infrastrutture devono rispettare per trattare i dati e i servizi digitali classificati come ordinari, critici e strategici come indicato nel Regolamento</v>
      </c>
      <c r="G102" s="42" t="str" cm="1">
        <f t="array" aca="1" ref="G102" ca="1">CONCATENATE(INDIRECT("Schede!F"&amp;A102+4)," ",CHAR(10),INDIRECT("Schede!G"&amp;A102+4))</f>
        <v xml:space="preserve"> 
Entro gennaio 2023 (o altro termine indicato nel Regolamento) </v>
      </c>
      <c r="H102" s="42" t="str" cm="1">
        <f t="array" aca="1" ref="H102" ca="1">INDIRECT("Schede!C"&amp;A102+5)</f>
        <v/>
      </c>
      <c r="I102" s="34" t="str" cm="1">
        <f t="array" aca="1" ref="I102" ca="1">CONCATENATE(INDIRECT("Schede!F"&amp;A102+5)," ",CHAR(10),INDIRECT("Schede!G"&amp;A102+5))</f>
        <v xml:space="preserve"> 
</v>
      </c>
      <c r="J102" s="34" t="str" cm="1">
        <f t="array" aca="1" ref="J102" ca="1">INDIRECT("Schede!C"&amp;A102+6)</f>
        <v>RTD</v>
      </c>
      <c r="K102" s="34" t="str" cm="1">
        <f t="array" aca="1" ref="K102" ca="1">INDIRECT("Schede!E"&amp;A102+6)</f>
        <v>Fondi Propri o bando PNRR o altro</v>
      </c>
      <c r="L102" s="35" cm="1">
        <f t="array" aca="1" ref="L102" ca="1">INDIRECT("Schede!C"&amp;A102+7)</f>
        <v>44927</v>
      </c>
      <c r="M102" s="35" cm="1">
        <f t="array" aca="1" ref="M102" ca="1">INDIRECT("Schede!C"&amp;A102+8)</f>
        <v>45657</v>
      </c>
      <c r="N102" s="52" cm="1">
        <f t="array" aca="1" ref="N102" ca="1">INDIRECT("Schede!E"&amp;A102+7)</f>
        <v>0</v>
      </c>
      <c r="O102" s="38" t="str" cm="1">
        <f t="array" aca="1" ref="O102" ca="1">INDIRECT("Schede!F"&amp;A102+7)</f>
        <v>Azione in corso</v>
      </c>
    </row>
    <row r="103" spans="1:15" ht="115.2" x14ac:dyDescent="0.3">
      <c r="A103" s="37">
        <f t="shared" si="1"/>
        <v>1306</v>
      </c>
      <c r="B103" s="42" t="str" cm="1">
        <f t="array" aca="1" ref="B103" ca="1">CONCATENATE(INDIRECT("Schede!C"&amp;A103)," ",CHAR(10),INDIRECT("Schede!C"&amp;A103+1))</f>
        <v>OB.4.2 
CAP4.PA.LA22</v>
      </c>
      <c r="C103" s="42" t="str" cm="1">
        <f t="array" aca="1" ref="C103" ca="1">INDIRECT("Schede!D"&amp;A103)</f>
        <v>Migliorare la qualità e la sicurezza dei servizi digitali erogati dalle amministrazioni centrali migrandone gli applicativi on-premise (Data Center Gruppo B) verso infrastrutture e servizi cloud qualificati (incluso PSN)</v>
      </c>
      <c r="D103" s="42" t="str" cm="1">
        <f t="array" aca="1" ref="D103" ca="1">INDIRECT("Schede!C"&amp;A103+3)</f>
        <v/>
      </c>
      <c r="E103" s="42" t="str" cm="1">
        <f t="array" aca="1" ref="E103" ca="1">CONCATENATE(INDIRECT("Schede!F"&amp;A103+3)," ",CHAR(10),INDIRECT("Schede!G"&amp;A103+3))</f>
        <v xml:space="preserve"> 
</v>
      </c>
      <c r="F103" s="42" t="str" cm="1">
        <f t="array" aca="1" ref="F103" ca="1">INDIRECT("Schede!C"&amp;A103+4)</f>
        <v>Le PAC con obbligo di migrazione verso il cloud trasmettono al DTD e all’AGID i relativi piani di migrazione mediante una piattaforma dedicata messa a disposizione dal DTD come indicato nel Regolamento</v>
      </c>
      <c r="G103" s="42" t="str" cm="1">
        <f t="array" aca="1" ref="G103" ca="1">CONCATENATE(INDIRECT("Schede!F"&amp;A103+4)," ",CHAR(10),INDIRECT("Schede!G"&amp;A103+4))</f>
        <v xml:space="preserve"> 
Entro febbraio 2023 (o altro termine indicato nel Regolamento) </v>
      </c>
      <c r="H103" s="42" t="str" cm="1">
        <f t="array" aca="1" ref="H103" ca="1">INDIRECT("Schede!C"&amp;A103+5)</f>
        <v/>
      </c>
      <c r="I103" s="34" t="str" cm="1">
        <f t="array" aca="1" ref="I103" ca="1">CONCATENATE(INDIRECT("Schede!F"&amp;A103+5)," ",CHAR(10),INDIRECT("Schede!G"&amp;A103+5))</f>
        <v xml:space="preserve"> 
</v>
      </c>
      <c r="J103" s="34" t="str" cm="1">
        <f t="array" aca="1" ref="J103" ca="1">INDIRECT("Schede!C"&amp;A103+6)</f>
        <v>RTD</v>
      </c>
      <c r="K103" s="34" t="str" cm="1">
        <f t="array" aca="1" ref="K103" ca="1">INDIRECT("Schede!E"&amp;A103+6)</f>
        <v>Fondi Propri o bando PNRR o altro</v>
      </c>
      <c r="L103" s="35" cm="1">
        <f t="array" aca="1" ref="L103" ca="1">INDIRECT("Schede!C"&amp;A103+7)</f>
        <v>44927</v>
      </c>
      <c r="M103" s="35" cm="1">
        <f t="array" aca="1" ref="M103" ca="1">INDIRECT("Schede!C"&amp;A103+8)</f>
        <v>45657</v>
      </c>
      <c r="N103" s="52" cm="1">
        <f t="array" aca="1" ref="N103" ca="1">INDIRECT("Schede!E"&amp;A103+7)</f>
        <v>0</v>
      </c>
      <c r="O103" s="38" t="str" cm="1">
        <f t="array" aca="1" ref="O103" ca="1">INDIRECT("Schede!F"&amp;A103+7)</f>
        <v>Azione in corso</v>
      </c>
    </row>
    <row r="104" spans="1:15" ht="115.2" x14ac:dyDescent="0.3">
      <c r="A104" s="37">
        <f t="shared" si="1"/>
        <v>1319</v>
      </c>
      <c r="B104" s="42" t="str" cm="1">
        <f t="array" aca="1" ref="B104" ca="1">CONCATENATE(INDIRECT("Schede!C"&amp;A104)," ",CHAR(10),INDIRECT("Schede!C"&amp;A104+1))</f>
        <v>OB.4.2 
CAP4.PA.LA24</v>
      </c>
      <c r="C104" s="42" t="str" cm="1">
        <f t="array" aca="1" ref="C104" ca="1">INDIRECT("Schede!D"&amp;A104)</f>
        <v>Migliorare la qualità e la sicurezza dei servizi digitali erogati dalle amministrazioni centrali migrandone gli applicativi on-premise (Data Center Gruppo B) verso infrastrutture e servizi cloud qualificati (incluso PSN)</v>
      </c>
      <c r="D104" s="42" t="str" cm="1">
        <f t="array" aca="1" ref="D104" ca="1">INDIRECT("Schede!C"&amp;A104+3)</f>
        <v/>
      </c>
      <c r="E104" s="42" t="str" cm="1">
        <f t="array" aca="1" ref="E104" ca="1">CONCATENATE(INDIRECT("Schede!F"&amp;A104+3)," ",CHAR(10),INDIRECT("Schede!G"&amp;A104+3))</f>
        <v xml:space="preserve"> 
</v>
      </c>
      <c r="F104" s="42" t="str" cm="1">
        <f t="array" aca="1" ref="F104" ca="1">INDIRECT("Schede!C"&amp;A104+4)</f>
        <v/>
      </c>
      <c r="G104" s="42" t="str" cm="1">
        <f t="array" aca="1" ref="G104" ca="1">CONCATENATE(INDIRECT("Schede!F"&amp;A104+4)," ",CHAR(10),INDIRECT("Schede!G"&amp;A104+4))</f>
        <v xml:space="preserve"> 
</v>
      </c>
      <c r="H104" s="42" t="str" cm="1">
        <f t="array" aca="1" ref="H104" ca="1">INDIRECT("Schede!C"&amp;A104+5)</f>
        <v>Le PA, ove richiesto dal Dipartimento per la Trasformazione Digitale o da AGID, trasmettono le informazioni relative allo stato di avanzamento dell’implementazione dei piani di migrazione</v>
      </c>
      <c r="I104" s="34" t="str" cm="1">
        <f t="array" aca="1" ref="I104" ca="1">CONCATENATE(INDIRECT("Schede!F"&amp;A104+5)," ",CHAR(10),INDIRECT("Schede!G"&amp;A104+5))</f>
        <v xml:space="preserve">Da ottobre 2022  
</v>
      </c>
      <c r="J104" s="34" t="str" cm="1">
        <f t="array" aca="1" ref="J104" ca="1">INDIRECT("Schede!C"&amp;A104+6)</f>
        <v>RTD</v>
      </c>
      <c r="K104" s="34" t="str" cm="1">
        <f t="array" aca="1" ref="K104" ca="1">INDIRECT("Schede!E"&amp;A104+6)</f>
        <v>Fondi Propri o bando PNRR o altro</v>
      </c>
      <c r="L104" s="35" cm="1">
        <f t="array" aca="1" ref="L104" ca="1">INDIRECT("Schede!C"&amp;A104+7)</f>
        <v>44927</v>
      </c>
      <c r="M104" s="35" cm="1">
        <f t="array" aca="1" ref="M104" ca="1">INDIRECT("Schede!C"&amp;A104+8)</f>
        <v>45657</v>
      </c>
      <c r="N104" s="52" cm="1">
        <f t="array" aca="1" ref="N104" ca="1">INDIRECT("Schede!E"&amp;A104+7)</f>
        <v>0</v>
      </c>
      <c r="O104" s="38" t="str" cm="1">
        <f t="array" aca="1" ref="O104" ca="1">INDIRECT("Schede!F"&amp;A104+7)</f>
        <v>Azione in corso</v>
      </c>
    </row>
    <row r="105" spans="1:15" ht="144" x14ac:dyDescent="0.3">
      <c r="A105" s="37">
        <f t="shared" si="1"/>
        <v>1332</v>
      </c>
      <c r="B105" s="42" t="str" cm="1">
        <f t="array" aca="1" ref="B105" ca="1">CONCATENATE(INDIRECT("Schede!C"&amp;A105)," ",CHAR(10),INDIRECT("Schede!C"&amp;A105+1))</f>
        <v>OB.4.2 
CAP4.PA.LA25</v>
      </c>
      <c r="C105" s="42" t="str" cm="1">
        <f t="array" aca="1" ref="C105" ca="1">INDIRECT("Schede!D"&amp;A105)</f>
        <v>Migliorare la qualità e la sicurezza dei servizi digitali erogati dalle amministrazioni centrali migrandone gli applicativi on-premise (Data Center Gruppo B) verso infrastrutture e servizi cloud qualificati (incluso PSN)</v>
      </c>
      <c r="D105" s="42" t="str" cm="1">
        <f t="array" aca="1" ref="D105" ca="1">INDIRECT("Schede!C"&amp;A105+3)</f>
        <v/>
      </c>
      <c r="E105" s="42" t="str" cm="1">
        <f t="array" aca="1" ref="E105" ca="1">CONCATENATE(INDIRECT("Schede!F"&amp;A105+3)," ",CHAR(10),INDIRECT("Schede!G"&amp;A105+3))</f>
        <v xml:space="preserve"> 
</v>
      </c>
      <c r="F105" s="42" t="str" cm="1">
        <f t="array" aca="1" ref="F105" ca="1">INDIRECT("Schede!C"&amp;A105+4)</f>
        <v/>
      </c>
      <c r="G105" s="42" t="str" cm="1">
        <f t="array" aca="1" ref="G105" ca="1">CONCATENATE(INDIRECT("Schede!F"&amp;A105+4)," ",CHAR(10),INDIRECT("Schede!G"&amp;A105+4))</f>
        <v xml:space="preserve"> 
</v>
      </c>
      <c r="H105" s="42" t="str" cm="1">
        <f t="array" aca="1" ref="H105" ca="1">INDIRECT("Schede!C"&amp;A105+5)</f>
        <v>4.000 amministrazioni concludono la migrazione in coerenza con il piano di migrazione e, ove richiesto dal Dipartimento per la trasformazione digitale o da AGID, trasmettono le informazioni necessarie per verificare il completamento della migrazione</v>
      </c>
      <c r="I105" s="34" t="str" cm="1">
        <f t="array" aca="1" ref="I105" ca="1">CONCATENATE(INDIRECT("Schede!F"&amp;A105+5)," ",CHAR(10),INDIRECT("Schede!G"&amp;A105+5))</f>
        <v xml:space="preserve"> 
Entro settembre 2024 </v>
      </c>
      <c r="J105" s="34" t="str" cm="1">
        <f t="array" aca="1" ref="J105" ca="1">INDIRECT("Schede!C"&amp;A105+6)</f>
        <v>RTD</v>
      </c>
      <c r="K105" s="34" t="str" cm="1">
        <f t="array" aca="1" ref="K105" ca="1">INDIRECT("Schede!E"&amp;A105+6)</f>
        <v>Fondi Propri o bando PNRR o altro</v>
      </c>
      <c r="L105" s="35" cm="1">
        <f t="array" aca="1" ref="L105" ca="1">INDIRECT("Schede!C"&amp;A105+7)</f>
        <v>44927</v>
      </c>
      <c r="M105" s="35" cm="1">
        <f t="array" aca="1" ref="M105" ca="1">INDIRECT("Schede!C"&amp;A105+8)</f>
        <v>45657</v>
      </c>
      <c r="N105" s="52" cm="1">
        <f t="array" aca="1" ref="N105" ca="1">INDIRECT("Schede!E"&amp;A105+7)</f>
        <v>0</v>
      </c>
      <c r="O105" s="38" t="str" cm="1">
        <f t="array" aca="1" ref="O105" ca="1">INDIRECT("Schede!F"&amp;A105+7)</f>
        <v>Azione in corso</v>
      </c>
    </row>
    <row r="106" spans="1:15" ht="57.6" x14ac:dyDescent="0.3">
      <c r="A106" s="37">
        <f t="shared" si="1"/>
        <v>1345</v>
      </c>
      <c r="B106" s="42" t="str" cm="1">
        <f t="array" aca="1" ref="B106" ca="1">CONCATENATE(INDIRECT("Schede!C"&amp;A106)," ",CHAR(10),INDIRECT("Schede!C"&amp;A106+1))</f>
        <v>OB.4.3 
CAP4.PA.LA09</v>
      </c>
      <c r="C106" s="42" t="str" cm="1">
        <f t="array" aca="1" ref="C106" ca="1">INDIRECT("Schede!D"&amp;A106)</f>
        <v>Migliorare l’offerta di servizi di connettività per le PA</v>
      </c>
      <c r="D106" s="42" t="str" cm="1">
        <f t="array" aca="1" ref="D106" ca="1">INDIRECT("Schede!C"&amp;A106+3)</f>
        <v>Le PAL si approvvigionano sul nuovo catalogo MEPA per le necessità di connettività non riscontrabili nei contratti SPC</v>
      </c>
      <c r="E106" s="42" t="str" cm="1">
        <f t="array" aca="1" ref="E106" ca="1">CONCATENATE(INDIRECT("Schede!F"&amp;A106+3)," ",CHAR(10),INDIRECT("Schede!G"&amp;A106+3))</f>
        <v xml:space="preserve">Da ottobre 2020  
</v>
      </c>
      <c r="F106" s="42" t="str" cm="1">
        <f t="array" aca="1" ref="F106" ca="1">INDIRECT("Schede!C"&amp;A106+4)</f>
        <v>Le PAL si approvvigionano sul nuovo catalogo MEPA per le necessità di connettività non riscontrabili nei contratti SPC</v>
      </c>
      <c r="G106" s="42" t="str" cm="1">
        <f t="array" aca="1" ref="G106" ca="1">CONCATENATE(INDIRECT("Schede!F"&amp;A106+4)," ",CHAR(10),INDIRECT("Schede!G"&amp;A106+4))</f>
        <v xml:space="preserve">Da ottobre 2020 (in corso)  
</v>
      </c>
      <c r="H106" s="42" t="str" cm="1">
        <f t="array" aca="1" ref="H106" ca="1">INDIRECT("Schede!C"&amp;A106+5)</f>
        <v>Le PAL si approvvigionano sul catalogo MEPA per le necessità di connettività non riscontrabili nei contratti SPC</v>
      </c>
      <c r="I106" s="34" t="str" cm="1">
        <f t="array" aca="1" ref="I106" ca="1">CONCATENATE(INDIRECT("Schede!F"&amp;A106+5)," ",CHAR(10),INDIRECT("Schede!G"&amp;A106+5))</f>
        <v xml:space="preserve">Linee di azione ancora vigenti   
</v>
      </c>
      <c r="J106" s="34" t="str" cm="1">
        <f t="array" aca="1" ref="J106" ca="1">INDIRECT("Schede!C"&amp;A106+6)</f>
        <v>RTD</v>
      </c>
      <c r="K106" s="34" t="str" cm="1">
        <f t="array" aca="1" ref="K106" ca="1">INDIRECT("Schede!E"&amp;A106+6)</f>
        <v>Fondi Propri o bando PNRR o altro</v>
      </c>
      <c r="L106" s="35" cm="1">
        <f t="array" aca="1" ref="L106" ca="1">INDIRECT("Schede!C"&amp;A106+7)</f>
        <v>44927</v>
      </c>
      <c r="M106" s="35" cm="1">
        <f t="array" aca="1" ref="M106" ca="1">INDIRECT("Schede!C"&amp;A106+8)</f>
        <v>45657</v>
      </c>
      <c r="N106" s="52" cm="1">
        <f t="array" aca="1" ref="N106" ca="1">INDIRECT("Schede!E"&amp;A106+7)</f>
        <v>0</v>
      </c>
      <c r="O106" s="38" t="str" cm="1">
        <f t="array" aca="1" ref="O106" ca="1">INDIRECT("Schede!F"&amp;A106+7)</f>
        <v>Azione in corso</v>
      </c>
    </row>
    <row r="107" spans="1:15" ht="28.8" x14ac:dyDescent="0.3">
      <c r="A107" s="37">
        <f t="shared" si="1"/>
        <v>1358</v>
      </c>
      <c r="B107" s="42" t="str" cm="1">
        <f t="array" aca="1" ref="B107" ca="1">CONCATENATE(INDIRECT("Schede!C"&amp;A107)," ",CHAR(10),INDIRECT("Schede!C"&amp;A107+1))</f>
        <v>OB.4.3 
CAP4.PA.LA10</v>
      </c>
      <c r="C107" s="42" t="str" cm="1">
        <f t="array" aca="1" ref="C107" ca="1">INDIRECT("Schede!D"&amp;A107)</f>
        <v>Migliorare l’offerta di servizi di connettività per le PA</v>
      </c>
      <c r="D107" s="42" t="str" cm="1">
        <f t="array" aca="1" ref="D107" ca="1">INDIRECT("Schede!C"&amp;A107+3)</f>
        <v>Le PA possono acquistare i nuovi servizi disponibili nel listino SPC</v>
      </c>
      <c r="E107" s="42" t="str" cm="1">
        <f t="array" aca="1" ref="E107" ca="1">CONCATENATE(INDIRECT("Schede!F"&amp;A107+3)," ",CHAR(10),INDIRECT("Schede!G"&amp;A107+3))</f>
        <v xml:space="preserve">Da giugno 2021  
</v>
      </c>
      <c r="F107" s="42" t="str" cm="1">
        <f t="array" aca="1" ref="F107" ca="1">INDIRECT("Schede!C"&amp;A107+4)</f>
        <v/>
      </c>
      <c r="G107" s="42" t="str" cm="1">
        <f t="array" aca="1" ref="G107" ca="1">CONCATENATE(INDIRECT("Schede!F"&amp;A107+4)," ",CHAR(10),INDIRECT("Schede!G"&amp;A107+4))</f>
        <v xml:space="preserve"> 
</v>
      </c>
      <c r="H107" s="42" t="str" cm="1">
        <f t="array" aca="1" ref="H107" ca="1">INDIRECT("Schede!C"&amp;A107+5)</f>
        <v/>
      </c>
      <c r="I107" s="34" t="str" cm="1">
        <f t="array" aca="1" ref="I107" ca="1">CONCATENATE(INDIRECT("Schede!F"&amp;A107+5)," ",CHAR(10),INDIRECT("Schede!G"&amp;A107+5))</f>
        <v xml:space="preserve"> 
</v>
      </c>
      <c r="J107" s="34" t="str" cm="1">
        <f t="array" aca="1" ref="J107" ca="1">INDIRECT("Schede!C"&amp;A107+6)</f>
        <v>RTD</v>
      </c>
      <c r="K107" s="34" t="str" cm="1">
        <f t="array" aca="1" ref="K107" ca="1">INDIRECT("Schede!E"&amp;A107+6)</f>
        <v>Fondi Propri o bando PNRR o altro</v>
      </c>
      <c r="L107" s="35" cm="1">
        <f t="array" aca="1" ref="L107" ca="1">INDIRECT("Schede!C"&amp;A107+7)</f>
        <v>44927</v>
      </c>
      <c r="M107" s="35" cm="1">
        <f t="array" aca="1" ref="M107" ca="1">INDIRECT("Schede!C"&amp;A107+8)</f>
        <v>45657</v>
      </c>
      <c r="N107" s="52" cm="1">
        <f t="array" aca="1" ref="N107" ca="1">INDIRECT("Schede!E"&amp;A107+7)</f>
        <v>0</v>
      </c>
      <c r="O107" s="38" t="str" cm="1">
        <f t="array" aca="1" ref="O107" ca="1">INDIRECT("Schede!F"&amp;A107+7)</f>
        <v>Azione in corso</v>
      </c>
    </row>
    <row r="108" spans="1:15" ht="43.2" x14ac:dyDescent="0.3">
      <c r="A108" s="37">
        <f t="shared" si="1"/>
        <v>1371</v>
      </c>
      <c r="B108" s="42" t="str" cm="1">
        <f t="array" aca="1" ref="B108" ca="1">CONCATENATE(INDIRECT("Schede!C"&amp;A108)," ",CHAR(10),INDIRECT("Schede!C"&amp;A108+1))</f>
        <v>OB.4.3 
CAP4.PA.LA23</v>
      </c>
      <c r="C108" s="42" t="str" cm="1">
        <f t="array" aca="1" ref="C108" ca="1">INDIRECT("Schede!D"&amp;A108)</f>
        <v>Migliorare l’offerta di servizi di connettività per le PA</v>
      </c>
      <c r="D108" s="42" t="str" cm="1">
        <f t="array" aca="1" ref="D108" ca="1">INDIRECT("Schede!C"&amp;A108+3)</f>
        <v/>
      </c>
      <c r="E108" s="42" t="str" cm="1">
        <f t="array" aca="1" ref="E108" ca="1">CONCATENATE(INDIRECT("Schede!F"&amp;A108+3)," ",CHAR(10),INDIRECT("Schede!G"&amp;A108+3))</f>
        <v xml:space="preserve"> 
</v>
      </c>
      <c r="F108" s="42" t="str" cm="1">
        <f t="array" aca="1" ref="F108" ca="1">INDIRECT("Schede!C"&amp;A108+4)</f>
        <v>Le PA possono acquistare i servizi della nuova gara di connettività SPC</v>
      </c>
      <c r="G108" s="42" t="str" cm="1">
        <f t="array" aca="1" ref="G108" ca="1">CONCATENATE(INDIRECT("Schede!F"&amp;A108+4)," ",CHAR(10),INDIRECT("Schede!G"&amp;A108+4))</f>
        <v xml:space="preserve">Da maggio 2023  
</v>
      </c>
      <c r="H108" s="42" t="str" cm="1">
        <f t="array" aca="1" ref="H108" ca="1">INDIRECT("Schede!C"&amp;A108+5)</f>
        <v>Le PA possono acquistare i servizi della nuova gara di connettività SPC</v>
      </c>
      <c r="I108" s="34" t="str" cm="1">
        <f t="array" aca="1" ref="I108" ca="1">CONCATENATE(INDIRECT("Schede!F"&amp;A108+5)," ",CHAR(10),INDIRECT("Schede!G"&amp;A108+5))</f>
        <v xml:space="preserve">Da gennaio 2024  
</v>
      </c>
      <c r="J108" s="34" t="str" cm="1">
        <f t="array" aca="1" ref="J108" ca="1">INDIRECT("Schede!C"&amp;A108+6)</f>
        <v>RTD</v>
      </c>
      <c r="K108" s="34" t="str" cm="1">
        <f t="array" aca="1" ref="K108" ca="1">INDIRECT("Schede!E"&amp;A108+6)</f>
        <v>Fondi Propri o bando PNRR o altro</v>
      </c>
      <c r="L108" s="35" cm="1">
        <f t="array" aca="1" ref="L108" ca="1">INDIRECT("Schede!C"&amp;A108+7)</f>
        <v>44927</v>
      </c>
      <c r="M108" s="35" cm="1">
        <f t="array" aca="1" ref="M108" ca="1">INDIRECT("Schede!C"&amp;A108+8)</f>
        <v>45657</v>
      </c>
      <c r="N108" s="52" cm="1">
        <f t="array" aca="1" ref="N108" ca="1">INDIRECT("Schede!E"&amp;A108+7)</f>
        <v>0</v>
      </c>
      <c r="O108" s="38" t="str" cm="1">
        <f t="array" aca="1" ref="O108" ca="1">INDIRECT("Schede!F"&amp;A108+7)</f>
        <v>Azione in corso</v>
      </c>
    </row>
    <row r="109" spans="1:15" ht="57.6" x14ac:dyDescent="0.3">
      <c r="A109" s="37">
        <f t="shared" si="1"/>
        <v>1384</v>
      </c>
      <c r="B109" s="42" t="str" cm="1">
        <f t="array" aca="1" ref="B109" ca="1">CONCATENATE(INDIRECT("Schede!C"&amp;A109)," ",CHAR(10),INDIRECT("Schede!C"&amp;A109+1))</f>
        <v>OB.4.3 
CAP4.PA.LA26</v>
      </c>
      <c r="C109" s="42" t="str" cm="1">
        <f t="array" aca="1" ref="C109" ca="1">INDIRECT("Schede!D"&amp;A109)</f>
        <v>Migliorare l’offerta di servizi di connettività per le PA</v>
      </c>
      <c r="D109" s="42" t="str" cm="1">
        <f t="array" aca="1" ref="D109" ca="1">INDIRECT("Schede!C"&amp;A109+3)</f>
        <v/>
      </c>
      <c r="E109" s="42" t="str" cm="1">
        <f t="array" aca="1" ref="E109" ca="1">CONCATENATE(INDIRECT("Schede!F"&amp;A109+3)," ",CHAR(10),INDIRECT("Schede!G"&amp;A109+3))</f>
        <v xml:space="preserve"> 
</v>
      </c>
      <c r="F109" s="42" t="str" cm="1">
        <f t="array" aca="1" ref="F109" ca="1">INDIRECT("Schede!C"&amp;A109+4)</f>
        <v/>
      </c>
      <c r="G109" s="42" t="str" cm="1">
        <f t="array" aca="1" ref="G109" ca="1">CONCATENATE(INDIRECT("Schede!F"&amp;A109+4)," ",CHAR(10),INDIRECT("Schede!G"&amp;A109+4))</f>
        <v xml:space="preserve"> 
</v>
      </c>
      <c r="H109" s="42" t="str" cm="1">
        <f t="array" aca="1" ref="H109" ca="1">INDIRECT("Schede!C"&amp;A109+5)</f>
        <v>Le PA che hanno acquistato i servizi della nuova gara di connettività SPC terminano la migrazione</v>
      </c>
      <c r="I109" s="34" t="str" cm="1">
        <f t="array" aca="1" ref="I109" ca="1">CONCATENATE(INDIRECT("Schede!F"&amp;A109+5)," ",CHAR(10),INDIRECT("Schede!G"&amp;A109+5))</f>
        <v xml:space="preserve"> 
Entro dicembre 2024 </v>
      </c>
      <c r="J109" s="34" t="str" cm="1">
        <f t="array" aca="1" ref="J109" ca="1">INDIRECT("Schede!C"&amp;A109+6)</f>
        <v>RTD</v>
      </c>
      <c r="K109" s="34" t="str" cm="1">
        <f t="array" aca="1" ref="K109" ca="1">INDIRECT("Schede!E"&amp;A109+6)</f>
        <v>Fondi Propri o bando PNRR o altro</v>
      </c>
      <c r="L109" s="35" cm="1">
        <f t="array" aca="1" ref="L109" ca="1">INDIRECT("Schede!C"&amp;A109+7)</f>
        <v>44927</v>
      </c>
      <c r="M109" s="35" cm="1">
        <f t="array" aca="1" ref="M109" ca="1">INDIRECT("Schede!C"&amp;A109+8)</f>
        <v>45657</v>
      </c>
      <c r="N109" s="52" cm="1">
        <f t="array" aca="1" ref="N109" ca="1">INDIRECT("Schede!E"&amp;A109+7)</f>
        <v>0</v>
      </c>
      <c r="O109" s="38" t="str" cm="1">
        <f t="array" aca="1" ref="O109" ca="1">INDIRECT("Schede!F"&amp;A109+7)</f>
        <v>Azione in corso</v>
      </c>
    </row>
    <row r="110" spans="1:15" ht="115.2" x14ac:dyDescent="0.3">
      <c r="A110" s="37">
        <f t="shared" si="1"/>
        <v>1397</v>
      </c>
      <c r="B110" s="42" t="str" cm="1">
        <f t="array" aca="1" ref="B110" ca="1">CONCATENATE(INDIRECT("Schede!C"&amp;A110)," ",CHAR(10),INDIRECT("Schede!C"&amp;A110+1))</f>
        <v>OB.5.1 
CAP5.PA.LA01</v>
      </c>
      <c r="C110" s="42" t="str" cm="1">
        <f t="array" aca="1" ref="C110" ca="1">INDIRECT("Schede!D"&amp;A110)</f>
        <v>Favorire l’applicazione della Linea guida sul Modello di Interoperabilità da parte degli erogatori di API</v>
      </c>
      <c r="D110" s="42" t="str" cm="1">
        <f t="array" aca="1" ref="D110" ca="1">INDIRECT("Schede!C"&amp;A110+3)</f>
        <v>Le PA prendono visione della Linea di indirizzo sull’interoperabilità tecnica per la PA e programmano le azioni per trasformare i servizi per l’interazione con altre PA implementando API conformi</v>
      </c>
      <c r="E110" s="42" t="str" cm="1">
        <f t="array" aca="1" ref="E110" ca="1">CONCATENATE(INDIRECT("Schede!F"&amp;A110+3)," ",CHAR(10),INDIRECT("Schede!G"&amp;A110+3))</f>
        <v xml:space="preserve">Da settembre 2020  
</v>
      </c>
      <c r="F110" s="42" t="str" cm="1">
        <f t="array" aca="1" ref="F110" ca="1">INDIRECT("Schede!C"&amp;A110+4)</f>
        <v>Le PA prendono visione della Linea di indirizzo sull’interoperabilità tecnica per la PA e programmano le azioni per trasformare i servizi per l’interazione con altre PA implementando API conformi</v>
      </c>
      <c r="G110" s="42" t="str" cm="1">
        <f t="array" aca="1" ref="G110" ca="1">CONCATENATE(INDIRECT("Schede!F"&amp;A110+4)," ",CHAR(10),INDIRECT("Schede!G"&amp;A110+4))</f>
        <v xml:space="preserve">Da settembre 2020 (in corso)  
</v>
      </c>
      <c r="H110" s="42" t="str" cm="1">
        <f t="array" aca="1" ref="H110" ca="1">INDIRECT("Schede!C"&amp;A110+5)</f>
        <v/>
      </c>
      <c r="I110" s="34" t="str" cm="1">
        <f t="array" aca="1" ref="I110" ca="1">CONCATENATE(INDIRECT("Schede!F"&amp;A110+5)," ",CHAR(10),INDIRECT("Schede!G"&amp;A110+5))</f>
        <v xml:space="preserve"> 
</v>
      </c>
      <c r="J110" s="34" t="str" cm="1">
        <f t="array" aca="1" ref="J110" ca="1">INDIRECT("Schede!C"&amp;A110+6)</f>
        <v>RTD</v>
      </c>
      <c r="K110" s="34" t="str" cm="1">
        <f t="array" aca="1" ref="K110" ca="1">INDIRECT("Schede!E"&amp;A110+6)</f>
        <v>Fondi Propri o bando PNRR o altro</v>
      </c>
      <c r="L110" s="35" cm="1">
        <f t="array" aca="1" ref="L110" ca="1">INDIRECT("Schede!C"&amp;A110+7)</f>
        <v>44927</v>
      </c>
      <c r="M110" s="35" cm="1">
        <f t="array" aca="1" ref="M110" ca="1">INDIRECT("Schede!C"&amp;A110+8)</f>
        <v>45657</v>
      </c>
      <c r="N110" s="52" cm="1">
        <f t="array" aca="1" ref="N110" ca="1">INDIRECT("Schede!E"&amp;A110+7)</f>
        <v>0</v>
      </c>
      <c r="O110" s="38" t="str" cm="1">
        <f t="array" aca="1" ref="O110" ca="1">INDIRECT("Schede!F"&amp;A110+7)</f>
        <v>Azione in corso</v>
      </c>
    </row>
    <row r="111" spans="1:15" ht="86.4" x14ac:dyDescent="0.3">
      <c r="A111" s="37">
        <f t="shared" si="1"/>
        <v>1410</v>
      </c>
      <c r="B111" s="42" t="str" cm="1">
        <f t="array" aca="1" ref="B111" ca="1">CONCATENATE(INDIRECT("Schede!C"&amp;A111)," ",CHAR(10),INDIRECT("Schede!C"&amp;A111+1))</f>
        <v>OB.5.1 
CAP5.PA.LA02</v>
      </c>
      <c r="C111" s="42" t="str" cm="1">
        <f t="array" aca="1" ref="C111" ca="1">INDIRECT("Schede!D"&amp;A111)</f>
        <v>Favorire l’applicazione della Linea guida sul Modello di Interoperabilità da parte degli erogatori di API</v>
      </c>
      <c r="D111" s="42" t="str" cm="1">
        <f t="array" aca="1" ref="D111" ca="1">INDIRECT("Schede!C"&amp;A111+3)</f>
        <v>Le PA adottano la Linea guida sul Modello di Interoperabilità per la PA realizzando API per l’interazione con altre PA e/o soggetti privati</v>
      </c>
      <c r="E111" s="42" t="str" cm="1">
        <f t="array" aca="1" ref="E111" ca="1">CONCATENATE(INDIRECT("Schede!F"&amp;A111+3)," ",CHAR(10),INDIRECT("Schede!G"&amp;A111+3))</f>
        <v xml:space="preserve">Da gennaio 2021  
</v>
      </c>
      <c r="F111" s="42" t="str" cm="1">
        <f t="array" aca="1" ref="F111" ca="1">INDIRECT("Schede!C"&amp;A111+4)</f>
        <v>Le PA adottano la Linea guida sul Modello di Interoperabilità per la PA realizzando API per l’interazione con altre PA e/o soggetti privati</v>
      </c>
      <c r="G111" s="42" t="str" cm="1">
        <f t="array" aca="1" ref="G111" ca="1">CONCATENATE(INDIRECT("Schede!F"&amp;A111+4)," ",CHAR(10),INDIRECT("Schede!G"&amp;A111+4))</f>
        <v xml:space="preserve">Da gennaio 2022  
</v>
      </c>
      <c r="H111" s="42" t="str" cm="1">
        <f t="array" aca="1" ref="H111" ca="1">INDIRECT("Schede!C"&amp;A111+5)</f>
        <v>Le PA adottano le “Linee guida sull’interoperabilità tecnica delle Pubbliche Amministrazioni” realizzando API per l’interazione con altre PA e/o soggetti privati</v>
      </c>
      <c r="I111" s="34" t="str" cm="1">
        <f t="array" aca="1" ref="I111" ca="1">CONCATENATE(INDIRECT("Schede!F"&amp;A111+5)," ",CHAR(10),INDIRECT("Schede!G"&amp;A111+5))</f>
        <v xml:space="preserve">Linee di azione ancora vigenti   
</v>
      </c>
      <c r="J111" s="34" t="str" cm="1">
        <f t="array" aca="1" ref="J111" ca="1">INDIRECT("Schede!C"&amp;A111+6)</f>
        <v>RTD</v>
      </c>
      <c r="K111" s="34" t="str" cm="1">
        <f t="array" aca="1" ref="K111" ca="1">INDIRECT("Schede!E"&amp;A111+6)</f>
        <v>Fondi Propri o bando PNRR o altro</v>
      </c>
      <c r="L111" s="35" cm="1">
        <f t="array" aca="1" ref="L111" ca="1">INDIRECT("Schede!C"&amp;A111+7)</f>
        <v>44927</v>
      </c>
      <c r="M111" s="35" cm="1">
        <f t="array" aca="1" ref="M111" ca="1">INDIRECT("Schede!C"&amp;A111+8)</f>
        <v>45657</v>
      </c>
      <c r="N111" s="52" cm="1">
        <f t="array" aca="1" ref="N111" ca="1">INDIRECT("Schede!E"&amp;A111+7)</f>
        <v>0</v>
      </c>
      <c r="O111" s="38" t="str" cm="1">
        <f t="array" aca="1" ref="O111" ca="1">INDIRECT("Schede!F"&amp;A111+7)</f>
        <v>Azione in corso</v>
      </c>
    </row>
    <row r="112" spans="1:15" ht="100.8" x14ac:dyDescent="0.3">
      <c r="A112" s="37">
        <f t="shared" si="1"/>
        <v>1423</v>
      </c>
      <c r="B112" s="42" t="str" cm="1">
        <f t="array" aca="1" ref="B112" ca="1">CONCATENATE(INDIRECT("Schede!C"&amp;A112)," ",CHAR(10),INDIRECT("Schede!C"&amp;A112+1))</f>
        <v>OB.5.1 
CAP5.PA.LA09</v>
      </c>
      <c r="C112" s="42" t="str" cm="1">
        <f t="array" aca="1" ref="C112" ca="1">INDIRECT("Schede!D"&amp;A112)</f>
        <v>Favorire l’applicazione della Linea guida sul Modello di Interoperabilità da parte degli erogatori di API</v>
      </c>
      <c r="D112" s="42" t="str" cm="1">
        <f t="array" aca="1" ref="D112" ca="1">INDIRECT("Schede!C"&amp;A112+3)</f>
        <v/>
      </c>
      <c r="E112" s="42" t="str" cm="1">
        <f t="array" aca="1" ref="E112" ca="1">CONCATENATE(INDIRECT("Schede!F"&amp;A112+3)," ",CHAR(10),INDIRECT("Schede!G"&amp;A112+3))</f>
        <v xml:space="preserve"> 
</v>
      </c>
      <c r="F112" s="42" t="str" cm="1">
        <f t="array" aca="1" ref="F112" ca="1">INDIRECT("Schede!C"&amp;A112+4)</f>
        <v/>
      </c>
      <c r="G112" s="42" t="str" cm="1">
        <f t="array" aca="1" ref="G112" ca="1">CONCATENATE(INDIRECT("Schede!F"&amp;A112+4)," ",CHAR(10),INDIRECT("Schede!G"&amp;A112+4))</f>
        <v xml:space="preserve"> 
</v>
      </c>
      <c r="H112" s="42" t="str" cm="1">
        <f t="array" aca="1" ref="H112" ca="1">INDIRECT("Schede!C"&amp;A112+5)</f>
        <v>Le PA, secondo la roadmap di attuazione prevista dal Piano Nazionale di Ripresa e Resilienza (PNRR), dovranno integrare 400 API nella Piattaforma Digitale Nazionale Dati</v>
      </c>
      <c r="I112" s="34" t="str" cm="1">
        <f t="array" aca="1" ref="I112" ca="1">CONCATENATE(INDIRECT("Schede!F"&amp;A112+5)," ",CHAR(10),INDIRECT("Schede!G"&amp;A112+5))</f>
        <v xml:space="preserve"> 
Entro dicembre 2024 </v>
      </c>
      <c r="J112" s="34" t="str" cm="1">
        <f t="array" aca="1" ref="J112" ca="1">INDIRECT("Schede!C"&amp;A112+6)</f>
        <v>RTD</v>
      </c>
      <c r="K112" s="34" t="str" cm="1">
        <f t="array" aca="1" ref="K112" ca="1">INDIRECT("Schede!E"&amp;A112+6)</f>
        <v>Fondi Propri o bando PNRR o altro</v>
      </c>
      <c r="L112" s="35" cm="1">
        <f t="array" aca="1" ref="L112" ca="1">INDIRECT("Schede!C"&amp;A112+7)</f>
        <v>44927</v>
      </c>
      <c r="M112" s="35" cm="1">
        <f t="array" aca="1" ref="M112" ca="1">INDIRECT("Schede!C"&amp;A112+8)</f>
        <v>45657</v>
      </c>
      <c r="N112" s="52" cm="1">
        <f t="array" aca="1" ref="N112" ca="1">INDIRECT("Schede!E"&amp;A112+7)</f>
        <v>0</v>
      </c>
      <c r="O112" s="38" t="str" cm="1">
        <f t="array" aca="1" ref="O112" ca="1">INDIRECT("Schede!F"&amp;A112+7)</f>
        <v>Azione in corso</v>
      </c>
    </row>
    <row r="113" spans="1:15" ht="86.4" x14ac:dyDescent="0.3">
      <c r="A113" s="37">
        <f t="shared" si="1"/>
        <v>1436</v>
      </c>
      <c r="B113" s="42" t="str" cm="1">
        <f t="array" aca="1" ref="B113" ca="1">CONCATENATE(INDIRECT("Schede!C"&amp;A113)," ",CHAR(10),INDIRECT("Schede!C"&amp;A113+1))</f>
        <v>OB.5.2 
CAP5.PA.LA03</v>
      </c>
      <c r="C113" s="42" t="str" cm="1">
        <f t="array" aca="1" ref="C113" ca="1">INDIRECT("Schede!D"&amp;A113)</f>
        <v>Adottare API conformi al Modello di Interoperabilità</v>
      </c>
      <c r="D113" s="42" t="str" cm="1">
        <f t="array" aca="1" ref="D113" ca="1">INDIRECT("Schede!C"&amp;A113+3)</f>
        <v>Le PA popolano gli strumenti su developers.italia.it con i servizi che hanno reso conformi alla Linea di indirizzo sull’interoperabilità tecnica</v>
      </c>
      <c r="E113" s="42" t="str" cm="1">
        <f t="array" aca="1" ref="E113" ca="1">CONCATENATE(INDIRECT("Schede!F"&amp;A113+3)," ",CHAR(10),INDIRECT("Schede!G"&amp;A113+3))</f>
        <v xml:space="preserve">Da settembre 2020  
</v>
      </c>
      <c r="F113" s="42" t="str" cm="1">
        <f t="array" aca="1" ref="F113" ca="1">INDIRECT("Schede!C"&amp;A113+4)</f>
        <v>Le PA popolano gli strumenti su developers.italia.it con i servizi che hanno reso conformi alla Linea di indirizzo sull’interoperabilità tecnica</v>
      </c>
      <c r="G113" s="42" t="str" cm="1">
        <f t="array" aca="1" ref="G113" ca="1">CONCATENATE(INDIRECT("Schede!F"&amp;A113+4)," ",CHAR(10),INDIRECT("Schede!G"&amp;A113+4))</f>
        <v xml:space="preserve">Da settembre 2020 (in corso)  
</v>
      </c>
      <c r="H113" s="42" t="str" cm="1">
        <f t="array" aca="1" ref="H113" ca="1">INDIRECT("Schede!C"&amp;A113+5)</f>
        <v/>
      </c>
      <c r="I113" s="34" t="str" cm="1">
        <f t="array" aca="1" ref="I113" ca="1">CONCATENATE(INDIRECT("Schede!F"&amp;A113+5)," ",CHAR(10),INDIRECT("Schede!G"&amp;A113+5))</f>
        <v xml:space="preserve"> 
</v>
      </c>
      <c r="J113" s="34" t="str" cm="1">
        <f t="array" aca="1" ref="J113" ca="1">INDIRECT("Schede!C"&amp;A113+6)</f>
        <v>RTD</v>
      </c>
      <c r="K113" s="34" t="str" cm="1">
        <f t="array" aca="1" ref="K113" ca="1">INDIRECT("Schede!E"&amp;A113+6)</f>
        <v>Fondi Propri o bando PNRR o altro</v>
      </c>
      <c r="L113" s="35" cm="1">
        <f t="array" aca="1" ref="L113" ca="1">INDIRECT("Schede!C"&amp;A113+7)</f>
        <v>44927</v>
      </c>
      <c r="M113" s="35" cm="1">
        <f t="array" aca="1" ref="M113" ca="1">INDIRECT("Schede!C"&amp;A113+8)</f>
        <v>45657</v>
      </c>
      <c r="N113" s="52" cm="1">
        <f t="array" aca="1" ref="N113" ca="1">INDIRECT("Schede!E"&amp;A113+7)</f>
        <v>0</v>
      </c>
      <c r="O113" s="38" t="str" cm="1">
        <f t="array" aca="1" ref="O113" ca="1">INDIRECT("Schede!F"&amp;A113+7)</f>
        <v>Azione in corso</v>
      </c>
    </row>
    <row r="114" spans="1:15" ht="100.8" x14ac:dyDescent="0.3">
      <c r="A114" s="37">
        <f t="shared" si="1"/>
        <v>1449</v>
      </c>
      <c r="B114" s="42" t="str" cm="1">
        <f t="array" aca="1" ref="B114" ca="1">CONCATENATE(INDIRECT("Schede!C"&amp;A114)," ",CHAR(10),INDIRECT("Schede!C"&amp;A114+1))</f>
        <v>OB.5.2 
CAP5.PA.LA04</v>
      </c>
      <c r="C114" s="42" t="str" cm="1">
        <f t="array" aca="1" ref="C114" ca="1">INDIRECT("Schede!D"&amp;A114)</f>
        <v>Adottare API conformi al Modello di Interoperabilità</v>
      </c>
      <c r="D114" s="42" t="str" cm="1">
        <f t="array" aca="1" ref="D114" ca="1">INDIRECT("Schede!C"&amp;A114+3)</f>
        <v>Le PA popolano il Catalogo con le API conformi alla Linea guida sul Modello di Interoperabilità per la PA</v>
      </c>
      <c r="E114" s="42" t="str" cm="1">
        <f t="array" aca="1" ref="E114" ca="1">CONCATENATE(INDIRECT("Schede!F"&amp;A114+3)," ",CHAR(10),INDIRECT("Schede!G"&amp;A114+3))</f>
        <v xml:space="preserve">Da gennaio 2021  
</v>
      </c>
      <c r="F114" s="42" t="str" cm="1">
        <f t="array" aca="1" ref="F114" ca="1">INDIRECT("Schede!C"&amp;A114+4)</f>
        <v>Le PA popolano il Catalogo con le API conformi alla Linea guida sul Modello di Interoperabilità per la PA</v>
      </c>
      <c r="G114" s="42" t="str" cm="1">
        <f t="array" aca="1" ref="G114" ca="1">CONCATENATE(INDIRECT("Schede!F"&amp;A114+4)," ",CHAR(10),INDIRECT("Schede!G"&amp;A114+4))</f>
        <v xml:space="preserve">Da gennaio 2023  
</v>
      </c>
      <c r="H114" s="42" t="str" cm="1">
        <f t="array" aca="1" ref="H114" ca="1">INDIRECT("Schede!C"&amp;A114+5)</f>
        <v>Le PA popolano il Catalogo delle API della Piattaforma Digitale Nazionale Dati con le API conformi alle “Linee guida sull’interoperabilità tecnica delle Pubbliche Amministrazioni”</v>
      </c>
      <c r="I114" s="34" t="str" cm="1">
        <f t="array" aca="1" ref="I114" ca="1">CONCATENATE(INDIRECT("Schede!F"&amp;A114+5)," ",CHAR(10),INDIRECT("Schede!G"&amp;A114+5))</f>
        <v xml:space="preserve">Da gennaio 2023  
</v>
      </c>
      <c r="J114" s="34" t="str" cm="1">
        <f t="array" aca="1" ref="J114" ca="1">INDIRECT("Schede!C"&amp;A114+6)</f>
        <v>RTD</v>
      </c>
      <c r="K114" s="34" t="str" cm="1">
        <f t="array" aca="1" ref="K114" ca="1">INDIRECT("Schede!E"&amp;A114+6)</f>
        <v>Fondi Propri o bando PNRR o altro</v>
      </c>
      <c r="L114" s="35" cm="1">
        <f t="array" aca="1" ref="L114" ca="1">INDIRECT("Schede!C"&amp;A114+7)</f>
        <v>44927</v>
      </c>
      <c r="M114" s="35" cm="1">
        <f t="array" aca="1" ref="M114" ca="1">INDIRECT("Schede!C"&amp;A114+8)</f>
        <v>45657</v>
      </c>
      <c r="N114" s="52" cm="1">
        <f t="array" aca="1" ref="N114" ca="1">INDIRECT("Schede!E"&amp;A114+7)</f>
        <v>0</v>
      </c>
      <c r="O114" s="38" t="str" cm="1">
        <f t="array" aca="1" ref="O114" ca="1">INDIRECT("Schede!F"&amp;A114+7)</f>
        <v>Azione in corso</v>
      </c>
    </row>
    <row r="115" spans="1:15" ht="43.2" x14ac:dyDescent="0.3">
      <c r="A115" s="37">
        <f t="shared" si="1"/>
        <v>1462</v>
      </c>
      <c r="B115" s="42" t="str" cm="1">
        <f t="array" aca="1" ref="B115" ca="1">CONCATENATE(INDIRECT("Schede!C"&amp;A115)," ",CHAR(10),INDIRECT("Schede!C"&amp;A115+1))</f>
        <v>OB.5.2 
CAP5.PA.LA05</v>
      </c>
      <c r="C115" s="42" t="str" cm="1">
        <f t="array" aca="1" ref="C115" ca="1">INDIRECT("Schede!D"&amp;A115)</f>
        <v>Adottare API conformi al Modello di Interoperabilità</v>
      </c>
      <c r="D115" s="42" t="str" cm="1">
        <f t="array" aca="1" ref="D115" ca="1">INDIRECT("Schede!C"&amp;A115+3)</f>
        <v>Le PA utilizzano le API presenti sul Catalogo</v>
      </c>
      <c r="E115" s="42" t="str" cm="1">
        <f t="array" aca="1" ref="E115" ca="1">CONCATENATE(INDIRECT("Schede!F"&amp;A115+3)," ",CHAR(10),INDIRECT("Schede!G"&amp;A115+3))</f>
        <v xml:space="preserve">Da gennaio 2021  
</v>
      </c>
      <c r="F115" s="42" t="str" cm="1">
        <f t="array" aca="1" ref="F115" ca="1">INDIRECT("Schede!C"&amp;A115+4)</f>
        <v>Le PA utilizzano le API presenti sul Catalogo</v>
      </c>
      <c r="G115" s="42" t="str" cm="1">
        <f t="array" aca="1" ref="G115" ca="1">CONCATENATE(INDIRECT("Schede!F"&amp;A115+4)," ",CHAR(10),INDIRECT("Schede!G"&amp;A115+4))</f>
        <v xml:space="preserve">Da gennaio 2023  
</v>
      </c>
      <c r="H115" s="42" t="str" cm="1">
        <f t="array" aca="1" ref="H115" ca="1">INDIRECT("Schede!C"&amp;A115+5)</f>
        <v>Le PA utilizzano le API presenti sul Catalogo</v>
      </c>
      <c r="I115" s="34" t="str" cm="1">
        <f t="array" aca="1" ref="I115" ca="1">CONCATENATE(INDIRECT("Schede!F"&amp;A115+5)," ",CHAR(10),INDIRECT("Schede!G"&amp;A115+5))</f>
        <v xml:space="preserve">Da gennaio 2023  
</v>
      </c>
      <c r="J115" s="34" t="str" cm="1">
        <f t="array" aca="1" ref="J115" ca="1">INDIRECT("Schede!C"&amp;A115+6)</f>
        <v>RTD</v>
      </c>
      <c r="K115" s="34" t="str" cm="1">
        <f t="array" aca="1" ref="K115" ca="1">INDIRECT("Schede!E"&amp;A115+6)</f>
        <v>Fondi Propri o bando PNRR o altro</v>
      </c>
      <c r="L115" s="35" cm="1">
        <f t="array" aca="1" ref="L115" ca="1">INDIRECT("Schede!C"&amp;A115+7)</f>
        <v>44927</v>
      </c>
      <c r="M115" s="35" cm="1">
        <f t="array" aca="1" ref="M115" ca="1">INDIRECT("Schede!C"&amp;A115+8)</f>
        <v>45657</v>
      </c>
      <c r="N115" s="52" cm="1">
        <f t="array" aca="1" ref="N115" ca="1">INDIRECT("Schede!E"&amp;A115+7)</f>
        <v>0</v>
      </c>
      <c r="O115" s="38" t="str" cm="1">
        <f t="array" aca="1" ref="O115" ca="1">INDIRECT("Schede!F"&amp;A115+7)</f>
        <v>Azione in corso</v>
      </c>
    </row>
    <row r="116" spans="1:15" ht="28.8" x14ac:dyDescent="0.3">
      <c r="A116" s="37">
        <f t="shared" si="1"/>
        <v>1475</v>
      </c>
      <c r="B116" s="42" t="str" cm="1">
        <f t="array" aca="1" ref="B116" ca="1">CONCATENATE(INDIRECT("Schede!C"&amp;A116)," ",CHAR(10),INDIRECT("Schede!C"&amp;A116+1))</f>
        <v>OB.5.2 
CAP5.PA.LA06</v>
      </c>
      <c r="C116" s="42" t="str" cm="1">
        <f t="array" aca="1" ref="C116" ca="1">INDIRECT("Schede!D"&amp;A116)</f>
        <v>Adottare API conformi al Modello di Interoperabilità</v>
      </c>
      <c r="D116" s="42" t="str" cm="1">
        <f t="array" aca="1" ref="D116" ca="1">INDIRECT("Schede!C"&amp;A116+3)</f>
        <v>I cittadini e le imprese utilizzano le API presenti sul Catalogo</v>
      </c>
      <c r="E116" s="42" t="str" cm="1">
        <f t="array" aca="1" ref="E116" ca="1">CONCATENATE(INDIRECT("Schede!F"&amp;A116+3)," ",CHAR(10),INDIRECT("Schede!G"&amp;A116+3))</f>
        <v xml:space="preserve">Da gennaio 2022  
</v>
      </c>
      <c r="F116" s="42" t="str" cm="1">
        <f t="array" aca="1" ref="F116" ca="1">INDIRECT("Schede!C"&amp;A116+4)</f>
        <v/>
      </c>
      <c r="G116" s="42" t="str" cm="1">
        <f t="array" aca="1" ref="G116" ca="1">CONCATENATE(INDIRECT("Schede!F"&amp;A116+4)," ",CHAR(10),INDIRECT("Schede!G"&amp;A116+4))</f>
        <v xml:space="preserve"> 
</v>
      </c>
      <c r="H116" s="42" t="str" cm="1">
        <f t="array" aca="1" ref="H116" ca="1">INDIRECT("Schede!C"&amp;A116+5)</f>
        <v/>
      </c>
      <c r="I116" s="34" t="str" cm="1">
        <f t="array" aca="1" ref="I116" ca="1">CONCATENATE(INDIRECT("Schede!F"&amp;A116+5)," ",CHAR(10),INDIRECT("Schede!G"&amp;A116+5))</f>
        <v xml:space="preserve"> 
</v>
      </c>
      <c r="J116" s="34" t="str" cm="1">
        <f t="array" aca="1" ref="J116" ca="1">INDIRECT("Schede!C"&amp;A116+6)</f>
        <v>RTD</v>
      </c>
      <c r="K116" s="34" t="str" cm="1">
        <f t="array" aca="1" ref="K116" ca="1">INDIRECT("Schede!E"&amp;A116+6)</f>
        <v>Fondi Propri o bando PNRR o altro</v>
      </c>
      <c r="L116" s="35" cm="1">
        <f t="array" aca="1" ref="L116" ca="1">INDIRECT("Schede!C"&amp;A116+7)</f>
        <v>44927</v>
      </c>
      <c r="M116" s="35" cm="1">
        <f t="array" aca="1" ref="M116" ca="1">INDIRECT("Schede!C"&amp;A116+8)</f>
        <v>45657</v>
      </c>
      <c r="N116" s="52" cm="1">
        <f t="array" aca="1" ref="N116" ca="1">INDIRECT("Schede!E"&amp;A116+7)</f>
        <v>0</v>
      </c>
      <c r="O116" s="38" t="str" cm="1">
        <f t="array" aca="1" ref="O116" ca="1">INDIRECT("Schede!F"&amp;A116+7)</f>
        <v>Azione in corso</v>
      </c>
    </row>
    <row r="117" spans="1:15" ht="86.4" x14ac:dyDescent="0.3">
      <c r="A117" s="37">
        <f t="shared" si="1"/>
        <v>1488</v>
      </c>
      <c r="B117" s="42" t="str" cm="1">
        <f t="array" aca="1" ref="B117" ca="1">CONCATENATE(INDIRECT("Schede!C"&amp;A117)," ",CHAR(10),INDIRECT("Schede!C"&amp;A117+1))</f>
        <v>OB.5.2 
CAP5.PA.LA07</v>
      </c>
      <c r="C117" s="42" t="str" cm="1">
        <f t="array" aca="1" ref="C117" ca="1">INDIRECT("Schede!D"&amp;A117)</f>
        <v>Adottare API conformi al Modello di Interoperabilità</v>
      </c>
      <c r="D117" s="42" t="str" cm="1">
        <f t="array" aca="1" ref="D117" ca="1">INDIRECT("Schede!C"&amp;A117+3)</f>
        <v/>
      </c>
      <c r="E117" s="42" t="str" cm="1">
        <f t="array" aca="1" ref="E117" ca="1">CONCATENATE(INDIRECT("Schede!F"&amp;A117+3)," ",CHAR(10),INDIRECT("Schede!G"&amp;A117+3))</f>
        <v xml:space="preserve"> 
</v>
      </c>
      <c r="F117" s="42" t="str" cm="1">
        <f t="array" aca="1" ref="F117" ca="1">INDIRECT("Schede!C"&amp;A117+4)</f>
        <v>Le PA che hanno riportato su Developers Italia le proprie API provvedono al porting sul Catalogo delle API della Piattaforma Digitale Nazionale Dati</v>
      </c>
      <c r="G117" s="42" t="str" cm="1">
        <f t="array" aca="1" ref="G117" ca="1">CONCATENATE(INDIRECT("Schede!F"&amp;A117+4)," ",CHAR(10),INDIRECT("Schede!G"&amp;A117+4))</f>
        <v xml:space="preserve">Da dicembre 2022  
</v>
      </c>
      <c r="H117" s="42" t="str" cm="1">
        <f t="array" aca="1" ref="H117" ca="1">INDIRECT("Schede!C"&amp;A117+5)</f>
        <v>Le PA che hanno riportato su Developers Italia le proprie API provvedono al porting sul Catalogo delle API della Piattaforma Digitale Nazionale Dati</v>
      </c>
      <c r="I117" s="34" t="str" cm="1">
        <f t="array" aca="1" ref="I117" ca="1">CONCATENATE(INDIRECT("Schede!F"&amp;A117+5)," ",CHAR(10),INDIRECT("Schede!G"&amp;A117+5))</f>
        <v xml:space="preserve">Da dicembre 2022  
</v>
      </c>
      <c r="J117" s="34" t="str" cm="1">
        <f t="array" aca="1" ref="J117" ca="1">INDIRECT("Schede!C"&amp;A117+6)</f>
        <v>RTD</v>
      </c>
      <c r="K117" s="34" t="str" cm="1">
        <f t="array" aca="1" ref="K117" ca="1">INDIRECT("Schede!E"&amp;A117+6)</f>
        <v>Fondi Propri o bando PNRR o altro</v>
      </c>
      <c r="L117" s="35" cm="1">
        <f t="array" aca="1" ref="L117" ca="1">INDIRECT("Schede!C"&amp;A117+7)</f>
        <v>44927</v>
      </c>
      <c r="M117" s="35" cm="1">
        <f t="array" aca="1" ref="M117" ca="1">INDIRECT("Schede!C"&amp;A117+8)</f>
        <v>45657</v>
      </c>
      <c r="N117" s="52" cm="1">
        <f t="array" aca="1" ref="N117" ca="1">INDIRECT("Schede!E"&amp;A117+7)</f>
        <v>0</v>
      </c>
      <c r="O117" s="38" t="str" cm="1">
        <f t="array" aca="1" ref="O117" ca="1">INDIRECT("Schede!F"&amp;A117+7)</f>
        <v>Azione in corso</v>
      </c>
    </row>
    <row r="118" spans="1:15" ht="43.2" x14ac:dyDescent="0.3">
      <c r="A118" s="37">
        <f t="shared" si="1"/>
        <v>1501</v>
      </c>
      <c r="B118" s="42" t="str" cm="1">
        <f t="array" aca="1" ref="B118" ca="1">CONCATENATE(INDIRECT("Schede!C"&amp;A118)," ",CHAR(10),INDIRECT("Schede!C"&amp;A118+1))</f>
        <v>OB.5.2 
CAP5.PA.LA10</v>
      </c>
      <c r="C118" s="42" t="str" cm="1">
        <f t="array" aca="1" ref="C118" ca="1">INDIRECT("Schede!D"&amp;A118)</f>
        <v>Adottare API conformi al Modello di Interoperabilità</v>
      </c>
      <c r="D118" s="42" t="str" cm="1">
        <f t="array" aca="1" ref="D118" ca="1">INDIRECT("Schede!C"&amp;A118+3)</f>
        <v/>
      </c>
      <c r="E118" s="42" t="str" cm="1">
        <f t="array" aca="1" ref="E118" ca="1">CONCATENATE(INDIRECT("Schede!F"&amp;A118+3)," ",CHAR(10),INDIRECT("Schede!G"&amp;A118+3))</f>
        <v xml:space="preserve"> 
</v>
      </c>
      <c r="F118" s="42" t="str" cm="1">
        <f t="array" aca="1" ref="F118" ca="1">INDIRECT("Schede!C"&amp;A118+4)</f>
        <v/>
      </c>
      <c r="G118" s="42" t="str" cm="1">
        <f t="array" aca="1" ref="G118" ca="1">CONCATENATE(INDIRECT("Schede!F"&amp;A118+4)," ",CHAR(10),INDIRECT("Schede!G"&amp;A118+4))</f>
        <v xml:space="preserve"> 
</v>
      </c>
      <c r="H118" s="42" t="str" cm="1">
        <f t="array" aca="1" ref="H118" ca="1">INDIRECT("Schede!C"&amp;A118+5)</f>
        <v>Le PA Centrali siglano accordi per l’erogazione di API su PDND</v>
      </c>
      <c r="I118" s="34" t="str" cm="1">
        <f t="array" aca="1" ref="I118" ca="1">CONCATENATE(INDIRECT("Schede!F"&amp;A118+5)," ",CHAR(10),INDIRECT("Schede!G"&amp;A118+5))</f>
        <v xml:space="preserve">Da luglio 2023  
</v>
      </c>
      <c r="J118" s="34" t="str" cm="1">
        <f t="array" aca="1" ref="J118" ca="1">INDIRECT("Schede!C"&amp;A118+6)</f>
        <v>RTD</v>
      </c>
      <c r="K118" s="34" t="str" cm="1">
        <f t="array" aca="1" ref="K118" ca="1">INDIRECT("Schede!E"&amp;A118+6)</f>
        <v>Fondi Propri o bando PNRR o altro</v>
      </c>
      <c r="L118" s="35" cm="1">
        <f t="array" aca="1" ref="L118" ca="1">INDIRECT("Schede!C"&amp;A118+7)</f>
        <v>44927</v>
      </c>
      <c r="M118" s="35" cm="1">
        <f t="array" aca="1" ref="M118" ca="1">INDIRECT("Schede!C"&amp;A118+8)</f>
        <v>45657</v>
      </c>
      <c r="N118" s="52" cm="1">
        <f t="array" aca="1" ref="N118" ca="1">INDIRECT("Schede!E"&amp;A118+7)</f>
        <v>0</v>
      </c>
      <c r="O118" s="38" t="str" cm="1">
        <f t="array" aca="1" ref="O118" ca="1">INDIRECT("Schede!F"&amp;A118+7)</f>
        <v>Azione in corso</v>
      </c>
    </row>
    <row r="119" spans="1:15" ht="43.2" x14ac:dyDescent="0.3">
      <c r="A119" s="37">
        <f t="shared" si="1"/>
        <v>1514</v>
      </c>
      <c r="B119" s="42" t="str" cm="1">
        <f t="array" aca="1" ref="B119" ca="1">CONCATENATE(INDIRECT("Schede!C"&amp;A119)," ",CHAR(10),INDIRECT("Schede!C"&amp;A119+1))</f>
        <v>OB.5.2 
CAP5.PA.LA11</v>
      </c>
      <c r="C119" s="42" t="str" cm="1">
        <f t="array" aca="1" ref="C119" ca="1">INDIRECT("Schede!D"&amp;A119)</f>
        <v>Adottare API conformi al Modello di Interoperabilità</v>
      </c>
      <c r="D119" s="42" t="str" cm="1">
        <f t="array" aca="1" ref="D119" ca="1">INDIRECT("Schede!C"&amp;A119+3)</f>
        <v/>
      </c>
      <c r="E119" s="42" t="str" cm="1">
        <f t="array" aca="1" ref="E119" ca="1">CONCATENATE(INDIRECT("Schede!F"&amp;A119+3)," ",CHAR(10),INDIRECT("Schede!G"&amp;A119+3))</f>
        <v xml:space="preserve"> 
</v>
      </c>
      <c r="F119" s="42" t="str" cm="1">
        <f t="array" aca="1" ref="F119" ca="1">INDIRECT("Schede!C"&amp;A119+4)</f>
        <v/>
      </c>
      <c r="G119" s="42" t="str" cm="1">
        <f t="array" aca="1" ref="G119" ca="1">CONCATENATE(INDIRECT("Schede!F"&amp;A119+4)," ",CHAR(10),INDIRECT("Schede!G"&amp;A119+4))</f>
        <v xml:space="preserve"> 
</v>
      </c>
      <c r="H119" s="42" t="str" cm="1">
        <f t="array" aca="1" ref="H119" ca="1">INDIRECT("Schede!C"&amp;A119+5)</f>
        <v>Le PA rispondono ai bandi pubblicati per l’erogazione di API su PDND</v>
      </c>
      <c r="I119" s="34" t="str" cm="1">
        <f t="array" aca="1" ref="I119" ca="1">CONCATENATE(INDIRECT("Schede!F"&amp;A119+5)," ",CHAR(10),INDIRECT("Schede!G"&amp;A119+5))</f>
        <v xml:space="preserve">Da marzo 2023  
</v>
      </c>
      <c r="J119" s="34" t="str" cm="1">
        <f t="array" aca="1" ref="J119" ca="1">INDIRECT("Schede!C"&amp;A119+6)</f>
        <v>RTD</v>
      </c>
      <c r="K119" s="34" t="str" cm="1">
        <f t="array" aca="1" ref="K119" ca="1">INDIRECT("Schede!E"&amp;A119+6)</f>
        <v>Fondi Propri o bando PNRR o altro</v>
      </c>
      <c r="L119" s="35" cm="1">
        <f t="array" aca="1" ref="L119" ca="1">INDIRECT("Schede!C"&amp;A119+7)</f>
        <v>44927</v>
      </c>
      <c r="M119" s="35" cm="1">
        <f t="array" aca="1" ref="M119" ca="1">INDIRECT("Schede!C"&amp;A119+8)</f>
        <v>45657</v>
      </c>
      <c r="N119" s="52" cm="1">
        <f t="array" aca="1" ref="N119" ca="1">INDIRECT("Schede!E"&amp;A119+7)</f>
        <v>0</v>
      </c>
      <c r="O119" s="38" t="str" cm="1">
        <f t="array" aca="1" ref="O119" ca="1">INDIRECT("Schede!F"&amp;A119+7)</f>
        <v>Azione in corso</v>
      </c>
    </row>
    <row r="120" spans="1:15" ht="43.2" x14ac:dyDescent="0.3">
      <c r="A120" s="37">
        <f t="shared" si="1"/>
        <v>1527</v>
      </c>
      <c r="B120" s="42" t="str" cm="1">
        <f t="array" aca="1" ref="B120" ca="1">CONCATENATE(INDIRECT("Schede!C"&amp;A120)," ",CHAR(10),INDIRECT("Schede!C"&amp;A120+1))</f>
        <v>OB.5.2 
CAP5.PA.LA12</v>
      </c>
      <c r="C120" s="42" t="str" cm="1">
        <f t="array" aca="1" ref="C120" ca="1">INDIRECT("Schede!D"&amp;A120)</f>
        <v>Adottare API conformi al Modello di Interoperabilità</v>
      </c>
      <c r="D120" s="42" t="str" cm="1">
        <f t="array" aca="1" ref="D120" ca="1">INDIRECT("Schede!C"&amp;A120+3)</f>
        <v/>
      </c>
      <c r="E120" s="42" t="str" cm="1">
        <f t="array" aca="1" ref="E120" ca="1">CONCATENATE(INDIRECT("Schede!F"&amp;A120+3)," ",CHAR(10),INDIRECT("Schede!G"&amp;A120+3))</f>
        <v xml:space="preserve"> 
</v>
      </c>
      <c r="F120" s="42" t="str" cm="1">
        <f t="array" aca="1" ref="F120" ca="1">INDIRECT("Schede!C"&amp;A120+4)</f>
        <v/>
      </c>
      <c r="G120" s="42" t="str" cm="1">
        <f t="array" aca="1" ref="G120" ca="1">CONCATENATE(INDIRECT("Schede!F"&amp;A120+4)," ",CHAR(10),INDIRECT("Schede!G"&amp;A120+4))</f>
        <v xml:space="preserve"> 
</v>
      </c>
      <c r="H120" s="42" t="str" cm="1">
        <f t="array" aca="1" ref="H120" ca="1">INDIRECT("Schede!C"&amp;A120+5)</f>
        <v>Le PA Centrali siglano accordi per l’erogazione di API su PDND</v>
      </c>
      <c r="I120" s="34" t="str" cm="1">
        <f t="array" aca="1" ref="I120" ca="1">CONCATENATE(INDIRECT("Schede!F"&amp;A120+5)," ",CHAR(10),INDIRECT("Schede!G"&amp;A120+5))</f>
        <v xml:space="preserve">Da luglio 2023  
</v>
      </c>
      <c r="J120" s="34" t="str" cm="1">
        <f t="array" aca="1" ref="J120" ca="1">INDIRECT("Schede!C"&amp;A120+6)</f>
        <v>RTD</v>
      </c>
      <c r="K120" s="34" t="str" cm="1">
        <f t="array" aca="1" ref="K120" ca="1">INDIRECT("Schede!E"&amp;A120+6)</f>
        <v>Fondi Propri o bando PNRR o altro</v>
      </c>
      <c r="L120" s="35" cm="1">
        <f t="array" aca="1" ref="L120" ca="1">INDIRECT("Schede!C"&amp;A120+7)</f>
        <v>44927</v>
      </c>
      <c r="M120" s="35" cm="1">
        <f t="array" aca="1" ref="M120" ca="1">INDIRECT("Schede!C"&amp;A120+8)</f>
        <v>45657</v>
      </c>
      <c r="N120" s="52" cm="1">
        <f t="array" aca="1" ref="N120" ca="1">INDIRECT("Schede!E"&amp;A120+7)</f>
        <v>0</v>
      </c>
      <c r="O120" s="38" t="str" cm="1">
        <f t="array" aca="1" ref="O120" ca="1">INDIRECT("Schede!F"&amp;A120+7)</f>
        <v>Azione in corso</v>
      </c>
    </row>
    <row r="121" spans="1:15" ht="144" x14ac:dyDescent="0.3">
      <c r="A121" s="37">
        <f t="shared" si="1"/>
        <v>1540</v>
      </c>
      <c r="B121" s="42" t="str" cm="1">
        <f t="array" aca="1" ref="B121" ca="1">CONCATENATE(INDIRECT("Schede!C"&amp;A121)," ",CHAR(10),INDIRECT("Schede!C"&amp;A121+1))</f>
        <v>OB.5.3 
CAP5.PA.LA08</v>
      </c>
      <c r="C121" s="42" t="str" cm="1">
        <f t="array" aca="1" ref="C121" ca="1">INDIRECT("Schede!D"&amp;A121)</f>
        <v>Modelli e regole per l’erogazione integrata di servizi interoperabili</v>
      </c>
      <c r="D121" s="42" t="str" cm="1">
        <f t="array" aca="1" ref="D121" ca="1">INDIRECT("Schede!C"&amp;A121+3)</f>
        <v/>
      </c>
      <c r="E121" s="42" t="str" cm="1">
        <f t="array" aca="1" ref="E121" ca="1">CONCATENATE(INDIRECT("Schede!F"&amp;A121+3)," ",CHAR(10),INDIRECT("Schede!G"&amp;A121+3))</f>
        <v xml:space="preserve"> 
</v>
      </c>
      <c r="F121" s="42" t="str" cm="1">
        <f t="array" aca="1" ref="F121" ca="1">INDIRECT("Schede!C"&amp;A121+4)</f>
        <v>Le PA evidenziano le esigenze che non trovano riscontro nella Linea guida e partecipano alla definizione di pattern e profili di interoperabilità per l’aggiornamento delle stesse</v>
      </c>
      <c r="G121" s="42" t="str" cm="1">
        <f t="array" aca="1" ref="G121" ca="1">CONCATENATE(INDIRECT("Schede!F"&amp;A121+4)," ",CHAR(10),INDIRECT("Schede!G"&amp;A121+4))</f>
        <v xml:space="preserve">Da febbraio 2022  
</v>
      </c>
      <c r="H121" s="42" t="str" cm="1">
        <f t="array" aca="1" ref="H121" ca="1">INDIRECT("Schede!C"&amp;A121+5)</f>
        <v>Le PA evidenziano le esigenze che non trovano riscontro nella “Linee guida sull’interoperabilità tecnica delle Pubbliche Amministrazioni” e partecipano alla definizione di pattern e profili di interoperabilità per l’aggiornamento delle stesse</v>
      </c>
      <c r="I121" s="34" t="str" cm="1">
        <f t="array" aca="1" ref="I121" ca="1">CONCATENATE(INDIRECT("Schede!F"&amp;A121+5)," ",CHAR(10),INDIRECT("Schede!G"&amp;A121+5))</f>
        <v xml:space="preserve">Linee di azione ancora vigenti   
</v>
      </c>
      <c r="J121" s="34" t="str" cm="1">
        <f t="array" aca="1" ref="J121" ca="1">INDIRECT("Schede!C"&amp;A121+6)</f>
        <v>RTD</v>
      </c>
      <c r="K121" s="34" t="str" cm="1">
        <f t="array" aca="1" ref="K121" ca="1">INDIRECT("Schede!E"&amp;A121+6)</f>
        <v>Fondi Propri o bando PNRR o altro</v>
      </c>
      <c r="L121" s="35" cm="1">
        <f t="array" aca="1" ref="L121" ca="1">INDIRECT("Schede!C"&amp;A121+7)</f>
        <v>44927</v>
      </c>
      <c r="M121" s="35" cm="1">
        <f t="array" aca="1" ref="M121" ca="1">INDIRECT("Schede!C"&amp;A121+8)</f>
        <v>45657</v>
      </c>
      <c r="N121" s="52" cm="1">
        <f t="array" aca="1" ref="N121" ca="1">INDIRECT("Schede!E"&amp;A121+7)</f>
        <v>0</v>
      </c>
      <c r="O121" s="38" t="str" cm="1">
        <f t="array" aca="1" ref="O121" ca="1">INDIRECT("Schede!F"&amp;A121+7)</f>
        <v>Azione in corso</v>
      </c>
    </row>
    <row r="122" spans="1:15" ht="86.4" x14ac:dyDescent="0.3">
      <c r="A122" s="37">
        <f t="shared" si="1"/>
        <v>1553</v>
      </c>
      <c r="B122" s="42" t="str" cm="1">
        <f t="array" aca="1" ref="B122" ca="1">CONCATENATE(INDIRECT("Schede!C"&amp;A122)," ",CHAR(10),INDIRECT("Schede!C"&amp;A122+1))</f>
        <v>OB.5.3 
CAP5.PA.LA13</v>
      </c>
      <c r="C122" s="42" t="str" cm="1">
        <f t="array" aca="1" ref="C122" ca="1">INDIRECT("Schede!D"&amp;A122)</f>
        <v>Modelli e regole per l’erogazione integrata di servizi interoperabili</v>
      </c>
      <c r="D122" s="42" t="str" cm="1">
        <f t="array" aca="1" ref="D122" ca="1">INDIRECT("Schede!C"&amp;A122+3)</f>
        <v/>
      </c>
      <c r="E122" s="42" t="str" cm="1">
        <f t="array" aca="1" ref="E122" ca="1">CONCATENATE(INDIRECT("Schede!F"&amp;A122+3)," ",CHAR(10),INDIRECT("Schede!G"&amp;A122+3))</f>
        <v xml:space="preserve"> 
</v>
      </c>
      <c r="F122" s="42" t="str" cm="1">
        <f t="array" aca="1" ref="F122" ca="1">INDIRECT("Schede!C"&amp;A122+4)</f>
        <v/>
      </c>
      <c r="G122" s="42" t="str" cm="1">
        <f t="array" aca="1" ref="G122" ca="1">CONCATENATE(INDIRECT("Schede!F"&amp;A122+4)," ",CHAR(10),INDIRECT("Schede!G"&amp;A122+4))</f>
        <v xml:space="preserve"> 
</v>
      </c>
      <c r="H122" s="42" t="str" cm="1">
        <f t="array" aca="1" ref="H122" ca="1">INDIRECT("Schede!C"&amp;A122+5)</f>
        <v>I Comuni e le altre amministrazioni coinvolte nei procedimenti SUAP si dotano di piattaforme digitali conformi alle “specifiche tecniche SUAP”</v>
      </c>
      <c r="I122" s="34" t="str" cm="1">
        <f t="array" aca="1" ref="I122" ca="1">CONCATENATE(INDIRECT("Schede!F"&amp;A122+5)," ",CHAR(10),INDIRECT("Schede!G"&amp;A122+5))</f>
        <v xml:space="preserve">Da giugno 2023  
</v>
      </c>
      <c r="J122" s="34" t="str" cm="1">
        <f t="array" aca="1" ref="J122" ca="1">INDIRECT("Schede!C"&amp;A122+6)</f>
        <v>RTD</v>
      </c>
      <c r="K122" s="34" t="str" cm="1">
        <f t="array" aca="1" ref="K122" ca="1">INDIRECT("Schede!E"&amp;A122+6)</f>
        <v>Fondi Propri o bando PNRR o altro</v>
      </c>
      <c r="L122" s="35" cm="1">
        <f t="array" aca="1" ref="L122" ca="1">INDIRECT("Schede!C"&amp;A122+7)</f>
        <v>44927</v>
      </c>
      <c r="M122" s="35" cm="1">
        <f t="array" aca="1" ref="M122" ca="1">INDIRECT("Schede!C"&amp;A122+8)</f>
        <v>45657</v>
      </c>
      <c r="N122" s="52" cm="1">
        <f t="array" aca="1" ref="N122" ca="1">INDIRECT("Schede!E"&amp;A122+7)</f>
        <v>0</v>
      </c>
      <c r="O122" s="38" t="str" cm="1">
        <f t="array" aca="1" ref="O122" ca="1">INDIRECT("Schede!F"&amp;A122+7)</f>
        <v>Azione in corso</v>
      </c>
    </row>
    <row r="123" spans="1:15" ht="86.4" x14ac:dyDescent="0.3">
      <c r="A123" s="37">
        <f t="shared" si="1"/>
        <v>1566</v>
      </c>
      <c r="B123" s="42" t="str" cm="1">
        <f t="array" aca="1" ref="B123" ca="1">CONCATENATE(INDIRECT("Schede!C"&amp;A123)," ",CHAR(10),INDIRECT("Schede!C"&amp;A123+1))</f>
        <v>OB.6.1 
CAP6.PA.LA01</v>
      </c>
      <c r="C123" s="42" t="str" cm="1">
        <f t="array" aca="1" ref="C123" ca="1">INDIRECT("Schede!D"&amp;A123)</f>
        <v>Aumentare la consapevolezza del rischio cyber (Cyber Security Awareness) nelle PA</v>
      </c>
      <c r="D123" s="42" t="str" cm="1">
        <f t="array" aca="1" ref="D123" ca="1">INDIRECT("Schede!C"&amp;A123+3)</f>
        <v>Le PA nei procedimenti di acquisizione di beni e servizi ICT devono far riferimento alle Linee guida sulla sicurezza nel procurement ICT</v>
      </c>
      <c r="E123" s="42" t="str" cm="1">
        <f t="array" aca="1" ref="E123" ca="1">CONCATENATE(INDIRECT("Schede!F"&amp;A123+3)," ",CHAR(10),INDIRECT("Schede!G"&amp;A123+3))</f>
        <v xml:space="preserve">Da settembre 2020  
</v>
      </c>
      <c r="F123" s="42" t="str" cm="1">
        <f t="array" aca="1" ref="F123" ca="1">INDIRECT("Schede!C"&amp;A123+4)</f>
        <v>Le PA nei procedimenti di acquisizione di beni e servizi ICT devono far riferimento alle Linee guida sulla sicurezza nel procurement ICT</v>
      </c>
      <c r="G123" s="42" t="str" cm="1">
        <f t="array" aca="1" ref="G123" ca="1">CONCATENATE(INDIRECT("Schede!F"&amp;A123+4)," ",CHAR(10),INDIRECT("Schede!G"&amp;A123+4))</f>
        <v xml:space="preserve">Da settembre 2020 (in corso)  
</v>
      </c>
      <c r="H123" s="42" t="str" cm="1">
        <f t="array" aca="1" ref="H123" ca="1">INDIRECT("Schede!C"&amp;A123+5)</f>
        <v>Le PA nei procedimenti di acquisizione di beni e servizi ICT devono far riferimento alle Linee guida sulla sicurezza nel procurement ICT</v>
      </c>
      <c r="I123" s="34" t="str" cm="1">
        <f t="array" aca="1" ref="I123" ca="1">CONCATENATE(INDIRECT("Schede!F"&amp;A123+5)," ",CHAR(10),INDIRECT("Schede!G"&amp;A123+5))</f>
        <v xml:space="preserve">Linee di azione ancora vigenti   
</v>
      </c>
      <c r="J123" s="34" t="str" cm="1">
        <f t="array" aca="1" ref="J123" ca="1">INDIRECT("Schede!C"&amp;A123+6)</f>
        <v>RTD</v>
      </c>
      <c r="K123" s="34" t="str" cm="1">
        <f t="array" aca="1" ref="K123" ca="1">INDIRECT("Schede!E"&amp;A123+6)</f>
        <v>Fondi Propri o bando PNRR o altro</v>
      </c>
      <c r="L123" s="35" cm="1">
        <f t="array" aca="1" ref="L123" ca="1">INDIRECT("Schede!C"&amp;A123+7)</f>
        <v>44927</v>
      </c>
      <c r="M123" s="35" cm="1">
        <f t="array" aca="1" ref="M123" ca="1">INDIRECT("Schede!C"&amp;A123+8)</f>
        <v>45657</v>
      </c>
      <c r="N123" s="52" cm="1">
        <f t="array" aca="1" ref="N123" ca="1">INDIRECT("Schede!E"&amp;A123+7)</f>
        <v>0</v>
      </c>
      <c r="O123" s="38" t="str" cm="1">
        <f t="array" aca="1" ref="O123" ca="1">INDIRECT("Schede!F"&amp;A123+7)</f>
        <v>Azione in corso</v>
      </c>
    </row>
    <row r="124" spans="1:15" ht="86.4" x14ac:dyDescent="0.3">
      <c r="A124" s="37">
        <f t="shared" si="1"/>
        <v>1579</v>
      </c>
      <c r="B124" s="42" t="str" cm="1">
        <f t="array" aca="1" ref="B124" ca="1">CONCATENATE(INDIRECT("Schede!C"&amp;A124)," ",CHAR(10),INDIRECT("Schede!C"&amp;A124+1))</f>
        <v>OB.6.1 
CAP6.PA.LA02</v>
      </c>
      <c r="C124" s="42" t="str" cm="1">
        <f t="array" aca="1" ref="C124" ca="1">INDIRECT("Schede!D"&amp;A124)</f>
        <v>Aumentare la consapevolezza del rischio cyber (Cyber Security Awareness) nelle PA</v>
      </c>
      <c r="D124" s="42" t="str" cm="1">
        <f t="array" aca="1" ref="D124" ca="1">INDIRECT("Schede!C"&amp;A124+3)</f>
        <v>Le PA devono fare riferimento al documento tecnico Cipher Suite protocolli TLS minimi per la comunicazione tra le PA e verso i cittadini</v>
      </c>
      <c r="E124" s="42" t="str" cm="1">
        <f t="array" aca="1" ref="E124" ca="1">CONCATENATE(INDIRECT("Schede!F"&amp;A124+3)," ",CHAR(10),INDIRECT("Schede!G"&amp;A124+3))</f>
        <v xml:space="preserve">Da novembre 2020  
</v>
      </c>
      <c r="F124" s="42" t="str" cm="1">
        <f t="array" aca="1" ref="F124" ca="1">INDIRECT("Schede!C"&amp;A124+4)</f>
        <v>Le PA devono fare riferimento al documento tecnico Cipher Suite protocolli TLS minimi per la comunicazione tra le PA e verso i cittadini</v>
      </c>
      <c r="G124" s="42" t="str" cm="1">
        <f t="array" aca="1" ref="G124" ca="1">CONCATENATE(INDIRECT("Schede!F"&amp;A124+4)," ",CHAR(10),INDIRECT("Schede!G"&amp;A124+4))</f>
        <v xml:space="preserve">Da novembre 2020 (in corso)  
</v>
      </c>
      <c r="H124" s="42" t="str" cm="1">
        <f t="array" aca="1" ref="H124" ca="1">INDIRECT("Schede!C"&amp;A124+5)</f>
        <v>Le PA devono fare riferimento al documento tecnico Cipher Suite protocolli TLS minimi per la comunicazione tra le PA e verso i cittadini</v>
      </c>
      <c r="I124" s="34" t="str" cm="1">
        <f t="array" aca="1" ref="I124" ca="1">CONCATENATE(INDIRECT("Schede!F"&amp;A124+5)," ",CHAR(10),INDIRECT("Schede!G"&amp;A124+5))</f>
        <v xml:space="preserve">Linee di azione ancora vigenti   
</v>
      </c>
      <c r="J124" s="34" t="str" cm="1">
        <f t="array" aca="1" ref="J124" ca="1">INDIRECT("Schede!C"&amp;A124+6)</f>
        <v>RTD</v>
      </c>
      <c r="K124" s="34" t="str" cm="1">
        <f t="array" aca="1" ref="K124" ca="1">INDIRECT("Schede!E"&amp;A124+6)</f>
        <v>Fondi Propri o bando PNRR o altro</v>
      </c>
      <c r="L124" s="35" cm="1">
        <f t="array" aca="1" ref="L124" ca="1">INDIRECT("Schede!C"&amp;A124+7)</f>
        <v>44927</v>
      </c>
      <c r="M124" s="35" cm="1">
        <f t="array" aca="1" ref="M124" ca="1">INDIRECT("Schede!C"&amp;A124+8)</f>
        <v>45657</v>
      </c>
      <c r="N124" s="52" cm="1">
        <f t="array" aca="1" ref="N124" ca="1">INDIRECT("Schede!E"&amp;A124+7)</f>
        <v>0</v>
      </c>
      <c r="O124" s="38" t="str" cm="1">
        <f t="array" aca="1" ref="O124" ca="1">INDIRECT("Schede!F"&amp;A124+7)</f>
        <v>Azione in corso</v>
      </c>
    </row>
    <row r="125" spans="1:15" ht="100.8" x14ac:dyDescent="0.3">
      <c r="A125" s="37">
        <f t="shared" si="1"/>
        <v>1592</v>
      </c>
      <c r="B125" s="42" t="str" cm="1">
        <f t="array" aca="1" ref="B125" ca="1">CONCATENATE(INDIRECT("Schede!C"&amp;A125)," ",CHAR(10),INDIRECT("Schede!C"&amp;A125+1))</f>
        <v>OB.6.1 
CAP6.PA.LA03</v>
      </c>
      <c r="C125" s="42" t="str" cm="1">
        <f t="array" aca="1" ref="C125" ca="1">INDIRECT("Schede!D"&amp;A125)</f>
        <v>Aumentare la consapevolezza del rischio cyber (Cyber Security Awareness) nelle PA</v>
      </c>
      <c r="D125" s="42" t="str" cm="1">
        <f t="array" aca="1" ref="D125" ca="1">INDIRECT("Schede!C"&amp;A125+3)</f>
        <v>Le PA che intendono istituire i CERT di prossimità devono far riferimento alle Linee guida per lo sviluppo e la definizione del modello di riferimento per i CERT di prossimità</v>
      </c>
      <c r="E125" s="42" t="str" cm="1">
        <f t="array" aca="1" ref="E125" ca="1">CONCATENATE(INDIRECT("Schede!F"&amp;A125+3)," ",CHAR(10),INDIRECT("Schede!G"&amp;A125+3))</f>
        <v xml:space="preserve">Da luglio 2021  
</v>
      </c>
      <c r="F125" s="42" t="str" cm="1">
        <f t="array" aca="1" ref="F125" ca="1">INDIRECT("Schede!C"&amp;A125+4)</f>
        <v>Le PA che intendono istituire i CERT di prossimità devono far riferimento alle Linee guida per lo sviluppo e la definizione del modello di riferimento per i CERT di prossimità</v>
      </c>
      <c r="G125" s="42" t="str" cm="1">
        <f t="array" aca="1" ref="G125" ca="1">CONCATENATE(INDIRECT("Schede!F"&amp;A125+4)," ",CHAR(10),INDIRECT("Schede!G"&amp;A125+4))</f>
        <v xml:space="preserve">Da gennaio 2023  
</v>
      </c>
      <c r="H125" s="42" t="str" cm="1">
        <f t="array" aca="1" ref="H125" ca="1">INDIRECT("Schede!C"&amp;A125+5)</f>
        <v/>
      </c>
      <c r="I125" s="34" t="str" cm="1">
        <f t="array" aca="1" ref="I125" ca="1">CONCATENATE(INDIRECT("Schede!F"&amp;A125+5)," ",CHAR(10),INDIRECT("Schede!G"&amp;A125+5))</f>
        <v xml:space="preserve"> 
</v>
      </c>
      <c r="J125" s="34" t="str" cm="1">
        <f t="array" aca="1" ref="J125" ca="1">INDIRECT("Schede!C"&amp;A125+6)</f>
        <v>RTD</v>
      </c>
      <c r="K125" s="34" t="str" cm="1">
        <f t="array" aca="1" ref="K125" ca="1">INDIRECT("Schede!E"&amp;A125+6)</f>
        <v>Fondi Propri o bando PNRR o altro</v>
      </c>
      <c r="L125" s="35" cm="1">
        <f t="array" aca="1" ref="L125" ca="1">INDIRECT("Schede!C"&amp;A125+7)</f>
        <v>44927</v>
      </c>
      <c r="M125" s="35" cm="1">
        <f t="array" aca="1" ref="M125" ca="1">INDIRECT("Schede!C"&amp;A125+8)</f>
        <v>45657</v>
      </c>
      <c r="N125" s="52" cm="1">
        <f t="array" aca="1" ref="N125" ca="1">INDIRECT("Schede!E"&amp;A125+7)</f>
        <v>0</v>
      </c>
      <c r="O125" s="38" t="str" cm="1">
        <f t="array" aca="1" ref="O125" ca="1">INDIRECT("Schede!F"&amp;A125+7)</f>
        <v>Azione in corso</v>
      </c>
    </row>
    <row r="126" spans="1:15" ht="86.4" x14ac:dyDescent="0.3">
      <c r="A126" s="37">
        <f t="shared" si="1"/>
        <v>1605</v>
      </c>
      <c r="B126" s="42" t="str" cm="1">
        <f t="array" aca="1" ref="B126" ca="1">CONCATENATE(INDIRECT("Schede!C"&amp;A126)," ",CHAR(10),INDIRECT("Schede!C"&amp;A126+1))</f>
        <v>OB.6.1 
CAP6.PA.LA04</v>
      </c>
      <c r="C126" s="42" t="str" cm="1">
        <f t="array" aca="1" ref="C126" ca="1">INDIRECT("Schede!D"&amp;A126)</f>
        <v>Aumentare la consapevolezza del rischio cyber (Cyber Security Awareness) nelle PA</v>
      </c>
      <c r="D126" s="42" t="str" cm="1">
        <f t="array" aca="1" ref="D126" ca="1">INDIRECT("Schede!C"&amp;A126+3)</f>
        <v>Le PA valutano l’utilizzo del tool di Cyber Risk Assessment per l’analisi del rischio e la redazione del Piano dei trattamenti</v>
      </c>
      <c r="E126" s="42" t="str" cm="1">
        <f t="array" aca="1" ref="E126" ca="1">CONCATENATE(INDIRECT("Schede!F"&amp;A126+3)," ",CHAR(10),INDIRECT("Schede!G"&amp;A126+3))</f>
        <v xml:space="preserve"> 
Entro dicembre 2021 </v>
      </c>
      <c r="F126" s="42" t="str" cm="1">
        <f t="array" aca="1" ref="F126" ca="1">INDIRECT("Schede!C"&amp;A126+4)</f>
        <v>Le PA, in funzione delle proprie necessità, possono utilizzare il tool di Cyber Risk Self Assessment per l’analisi del rischio e la redazione del Piano dei trattamenti</v>
      </c>
      <c r="G126" s="42" t="str" cm="1">
        <f t="array" aca="1" ref="G126" ca="1">CONCATENATE(INDIRECT("Schede!F"&amp;A126+4)," ",CHAR(10),INDIRECT("Schede!G"&amp;A126+4))</f>
        <v xml:space="preserve">Da settembre 2020 (in corso)  
</v>
      </c>
      <c r="H126" s="42" t="str" cm="1">
        <f t="array" aca="1" ref="H126" ca="1">INDIRECT("Schede!C"&amp;A126+5)</f>
        <v/>
      </c>
      <c r="I126" s="34" t="str" cm="1">
        <f t="array" aca="1" ref="I126" ca="1">CONCATENATE(INDIRECT("Schede!F"&amp;A126+5)," ",CHAR(10),INDIRECT("Schede!G"&amp;A126+5))</f>
        <v xml:space="preserve"> 
</v>
      </c>
      <c r="J126" s="34" t="str" cm="1">
        <f t="array" aca="1" ref="J126" ca="1">INDIRECT("Schede!C"&amp;A126+6)</f>
        <v>RTD</v>
      </c>
      <c r="K126" s="34" t="str" cm="1">
        <f t="array" aca="1" ref="K126" ca="1">INDIRECT("Schede!E"&amp;A126+6)</f>
        <v>Fondi Propri o bando PNRR o altro</v>
      </c>
      <c r="L126" s="35" cm="1">
        <f t="array" aca="1" ref="L126" ca="1">INDIRECT("Schede!C"&amp;A126+7)</f>
        <v>44927</v>
      </c>
      <c r="M126" s="35" cm="1">
        <f t="array" aca="1" ref="M126" ca="1">INDIRECT("Schede!C"&amp;A126+8)</f>
        <v>45657</v>
      </c>
      <c r="N126" s="52" cm="1">
        <f t="array" aca="1" ref="N126" ca="1">INDIRECT("Schede!E"&amp;A126+7)</f>
        <v>0</v>
      </c>
      <c r="O126" s="38" t="str" cm="1">
        <f t="array" aca="1" ref="O126" ca="1">INDIRECT("Schede!F"&amp;A126+7)</f>
        <v>Azione in corso</v>
      </c>
    </row>
    <row r="127" spans="1:15" ht="86.4" x14ac:dyDescent="0.3">
      <c r="A127" s="37">
        <f t="shared" si="1"/>
        <v>1618</v>
      </c>
      <c r="B127" s="42" t="str" cm="1">
        <f t="array" aca="1" ref="B127" ca="1">CONCATENATE(INDIRECT("Schede!C"&amp;A127)," ",CHAR(10),INDIRECT("Schede!C"&amp;A127+1))</f>
        <v>OB.6.1 
CAP6.PA.LA05</v>
      </c>
      <c r="C127" s="42" t="str" cm="1">
        <f t="array" aca="1" ref="C127" ca="1">INDIRECT("Schede!D"&amp;A127)</f>
        <v>Aumentare la consapevolezza del rischio cyber (Cyber Security Awareness) nelle PA</v>
      </c>
      <c r="D127" s="42" t="str" cm="1">
        <f t="array" aca="1" ref="D127" ca="1">INDIRECT("Schede!C"&amp;A127+3)</f>
        <v>Le PA definiscono, sulla base di quanto proposto dal RTD, all’interno dei piani di formazione del personale, interventi sulle tematiche di Cyber Security Awareness</v>
      </c>
      <c r="E127" s="42" t="str" cm="1">
        <f t="array" aca="1" ref="E127" ca="1">CONCATENATE(INDIRECT("Schede!F"&amp;A127+3)," ",CHAR(10),INDIRECT("Schede!G"&amp;A127+3))</f>
        <v xml:space="preserve"> 
Entro marzo 2022 </v>
      </c>
      <c r="F127" s="42" t="str" cm="1">
        <f t="array" aca="1" ref="F127" ca="1">INDIRECT("Schede!C"&amp;A127+4)</f>
        <v>Le PA possono definire, in funzione delle proprie necessità, all’interno dei piani di formazione del personale, interventi sulle tematiche di Cyber Security Awareness</v>
      </c>
      <c r="G127" s="42" t="str" cm="1">
        <f t="array" aca="1" ref="G127" ca="1">CONCATENATE(INDIRECT("Schede!F"&amp;A127+4)," ",CHAR(10),INDIRECT("Schede!G"&amp;A127+4))</f>
        <v xml:space="preserve"> 
Entro dicembre 2022 </v>
      </c>
      <c r="H127" s="42" t="str" cm="1">
        <f t="array" aca="1" ref="H127" ca="1">INDIRECT("Schede!C"&amp;A127+5)</f>
        <v>Le PA possono definire, in funzione delle proprie necessità, all’interno dei piani di formazione del personale, interventi sulle tematiche di Cyber Security Awareness</v>
      </c>
      <c r="I127" s="34" t="str" cm="1">
        <f t="array" aca="1" ref="I127" ca="1">CONCATENATE(INDIRECT("Schede!F"&amp;A127+5)," ",CHAR(10),INDIRECT("Schede!G"&amp;A127+5))</f>
        <v xml:space="preserve"> 
Entro dicembre 2022 </v>
      </c>
      <c r="J127" s="34" t="str" cm="1">
        <f t="array" aca="1" ref="J127" ca="1">INDIRECT("Schede!C"&amp;A127+6)</f>
        <v>RTD</v>
      </c>
      <c r="K127" s="34" t="str" cm="1">
        <f t="array" aca="1" ref="K127" ca="1">INDIRECT("Schede!E"&amp;A127+6)</f>
        <v>Fondi Propri o bando PNRR o altro</v>
      </c>
      <c r="L127" s="35" cm="1">
        <f t="array" aca="1" ref="L127" ca="1">INDIRECT("Schede!C"&amp;A127+7)</f>
        <v>44927</v>
      </c>
      <c r="M127" s="35" cm="1">
        <f t="array" aca="1" ref="M127" ca="1">INDIRECT("Schede!C"&amp;A127+8)</f>
        <v>45657</v>
      </c>
      <c r="N127" s="52" cm="1">
        <f t="array" aca="1" ref="N127" ca="1">INDIRECT("Schede!E"&amp;A127+7)</f>
        <v>0</v>
      </c>
      <c r="O127" s="38" t="str" cm="1">
        <f t="array" aca="1" ref="O127" ca="1">INDIRECT("Schede!F"&amp;A127+7)</f>
        <v>Azione in corso</v>
      </c>
    </row>
    <row r="128" spans="1:15" ht="57.6" x14ac:dyDescent="0.3">
      <c r="A128" s="37">
        <f t="shared" si="1"/>
        <v>1631</v>
      </c>
      <c r="B128" s="42" t="str" cm="1">
        <f t="array" aca="1" ref="B128" ca="1">CONCATENATE(INDIRECT("Schede!C"&amp;A128)," ",CHAR(10),INDIRECT("Schede!C"&amp;A128+1))</f>
        <v>OB.6.1 
CAP6.PA.LA06</v>
      </c>
      <c r="C128" s="42" t="str" cm="1">
        <f t="array" aca="1" ref="C128" ca="1">INDIRECT("Schede!D"&amp;A128)</f>
        <v>Aumentare la consapevolezza del rischio cyber (Cyber Security Awareness) nelle PA</v>
      </c>
      <c r="D128" s="42" t="str" cm="1">
        <f t="array" aca="1" ref="D128" ca="1">INDIRECT("Schede!C"&amp;A128+3)</f>
        <v>Le PA si adeguano alle Misure minime di sicurezza ICT per le pubbliche amministrazioni aggiornate</v>
      </c>
      <c r="E128" s="42" t="str" cm="1">
        <f t="array" aca="1" ref="E128" ca="1">CONCATENATE(INDIRECT("Schede!F"&amp;A128+3)," ",CHAR(10),INDIRECT("Schede!G"&amp;A128+3))</f>
        <v xml:space="preserve"> 
Entro giugno 2022 </v>
      </c>
      <c r="F128" s="42" t="str" cm="1">
        <f t="array" aca="1" ref="F128" ca="1">INDIRECT("Schede!C"&amp;A128+4)</f>
        <v>Le PA si adeguano alle Misure minime di sicurezza ICT per le pubbliche amministrazioni aggiornate</v>
      </c>
      <c r="G128" s="42" t="str" cm="1">
        <f t="array" aca="1" ref="G128" ca="1">CONCATENATE(INDIRECT("Schede!F"&amp;A128+4)," ",CHAR(10),INDIRECT("Schede!G"&amp;A128+4))</f>
        <v xml:space="preserve"> 
Entro dicembre 2023 </v>
      </c>
      <c r="H128" s="42" t="str" cm="1">
        <f t="array" aca="1" ref="H128" ca="1">INDIRECT("Schede!C"&amp;A128+5)</f>
        <v>Le PA continuano a seguire le Misure minime di sicurezza ICT per le pubbliche amministrazioni</v>
      </c>
      <c r="I128" s="34" t="str" cm="1">
        <f t="array" aca="1" ref="I128" ca="1">CONCATENATE(INDIRECT("Schede!F"&amp;A128+5)," ",CHAR(10),INDIRECT("Schede!G"&amp;A128+5))</f>
        <v xml:space="preserve">Linee di azione ancora vigenti   
</v>
      </c>
      <c r="J128" s="34" t="str" cm="1">
        <f t="array" aca="1" ref="J128" ca="1">INDIRECT("Schede!C"&amp;A128+6)</f>
        <v>RTD</v>
      </c>
      <c r="K128" s="34" t="str" cm="1">
        <f t="array" aca="1" ref="K128" ca="1">INDIRECT("Schede!E"&amp;A128+6)</f>
        <v>Fondi Propri o bando PNRR o altro</v>
      </c>
      <c r="L128" s="35" cm="1">
        <f t="array" aca="1" ref="L128" ca="1">INDIRECT("Schede!C"&amp;A128+7)</f>
        <v>44927</v>
      </c>
      <c r="M128" s="35" cm="1">
        <f t="array" aca="1" ref="M128" ca="1">INDIRECT("Schede!C"&amp;A128+8)</f>
        <v>45657</v>
      </c>
      <c r="N128" s="52" cm="1">
        <f t="array" aca="1" ref="N128" ca="1">INDIRECT("Schede!E"&amp;A128+7)</f>
        <v>0</v>
      </c>
      <c r="O128" s="38" t="str" cm="1">
        <f t="array" aca="1" ref="O128" ca="1">INDIRECT("Schede!F"&amp;A128+7)</f>
        <v>Azione in corso</v>
      </c>
    </row>
    <row r="129" spans="1:15" ht="158.4" x14ac:dyDescent="0.3">
      <c r="A129" s="37">
        <f t="shared" si="1"/>
        <v>1644</v>
      </c>
      <c r="B129" s="42" t="str" cm="1">
        <f t="array" aca="1" ref="B129" ca="1">CONCATENATE(INDIRECT("Schede!C"&amp;A129)," ",CHAR(10),INDIRECT("Schede!C"&amp;A129+1))</f>
        <v>OB.6.1 
CAP6.PA.LA10</v>
      </c>
      <c r="C129" s="42" t="str" cm="1">
        <f t="array" aca="1" ref="C129" ca="1">INDIRECT("Schede!D"&amp;A129)</f>
        <v>Aumentare la consapevolezza del rischio cyber (Cyber Security Awareness) nelle PA</v>
      </c>
      <c r="D129" s="42" t="str" cm="1">
        <f t="array" aca="1" ref="D129" ca="1">INDIRECT("Schede!C"&amp;A129+3)</f>
        <v/>
      </c>
      <c r="E129" s="42" t="str" cm="1">
        <f t="array" aca="1" ref="E129" ca="1">CONCATENATE(INDIRECT("Schede!F"&amp;A129+3)," ",CHAR(10),INDIRECT("Schede!G"&amp;A129+3))</f>
        <v xml:space="preserve"> 
</v>
      </c>
      <c r="F129" s="42" t="str" cm="1">
        <f t="array" aca="1" ref="F129" ca="1">INDIRECT("Schede!C"&amp;A129+4)</f>
        <v>Le Amministrazioni centrali, relativamente ai propri portali istituzionali, devono fare riferimento per la configurazione del protocollo HTTPS all’OWASP Transport Layer Protection Cheat Sheet e alle Raccomandazioni AGID TLS e Cipher Suite e mantenere aggiornate le versioni dei CMS</v>
      </c>
      <c r="G129" s="42" t="str" cm="1">
        <f t="array" aca="1" ref="G129" ca="1">CONCATENATE(INDIRECT("Schede!F"&amp;A129+4)," ",CHAR(10),INDIRECT("Schede!G"&amp;A129+4))</f>
        <v xml:space="preserve"> 
Entro giugno 2022 </v>
      </c>
      <c r="H129" s="42" t="str" cm="1">
        <f t="array" aca="1" ref="H129" ca="1">INDIRECT("Schede!C"&amp;A129+5)</f>
        <v/>
      </c>
      <c r="I129" s="34" t="str" cm="1">
        <f t="array" aca="1" ref="I129" ca="1">CONCATENATE(INDIRECT("Schede!F"&amp;A129+5)," ",CHAR(10),INDIRECT("Schede!G"&amp;A129+5))</f>
        <v xml:space="preserve"> 
</v>
      </c>
      <c r="J129" s="34" t="str" cm="1">
        <f t="array" aca="1" ref="J129" ca="1">INDIRECT("Schede!C"&amp;A129+6)</f>
        <v>RTD</v>
      </c>
      <c r="K129" s="34" t="str" cm="1">
        <f t="array" aca="1" ref="K129" ca="1">INDIRECT("Schede!E"&amp;A129+6)</f>
        <v>Fondi Propri o bando PNRR o altro</v>
      </c>
      <c r="L129" s="35" cm="1">
        <f t="array" aca="1" ref="L129" ca="1">INDIRECT("Schede!C"&amp;A129+7)</f>
        <v>44927</v>
      </c>
      <c r="M129" s="35" cm="1">
        <f t="array" aca="1" ref="M129" ca="1">INDIRECT("Schede!C"&amp;A129+8)</f>
        <v>45657</v>
      </c>
      <c r="N129" s="52" cm="1">
        <f t="array" aca="1" ref="N129" ca="1">INDIRECT("Schede!E"&amp;A129+7)</f>
        <v>0</v>
      </c>
      <c r="O129" s="38" t="str" cm="1">
        <f t="array" aca="1" ref="O129" ca="1">INDIRECT("Schede!F"&amp;A129+7)</f>
        <v>Azione in corso</v>
      </c>
    </row>
    <row r="130" spans="1:15" ht="172.8" x14ac:dyDescent="0.3">
      <c r="A130" s="37">
        <f t="shared" si="1"/>
        <v>1657</v>
      </c>
      <c r="B130" s="42" t="str" cm="1">
        <f t="array" aca="1" ref="B130" ca="1">CONCATENATE(INDIRECT("Schede!C"&amp;A130)," ",CHAR(10),INDIRECT("Schede!C"&amp;A130+1))</f>
        <v>OB.6.1 
CAP6.PA.LA11</v>
      </c>
      <c r="C130" s="42" t="str" cm="1">
        <f t="array" aca="1" ref="C130" ca="1">INDIRECT("Schede!D"&amp;A130)</f>
        <v>Aumentare la consapevolezza del rischio cyber (Cyber Security Awareness) nelle PA</v>
      </c>
      <c r="D130" s="42" t="str" cm="1">
        <f t="array" aca="1" ref="D130" ca="1">INDIRECT("Schede!C"&amp;A130+3)</f>
        <v/>
      </c>
      <c r="E130" s="42" t="str" cm="1">
        <f t="array" aca="1" ref="E130" ca="1">CONCATENATE(INDIRECT("Schede!F"&amp;A130+3)," ",CHAR(10),INDIRECT("Schede!G"&amp;A130+3))</f>
        <v xml:space="preserve"> 
</v>
      </c>
      <c r="F130" s="42" t="str" cm="1">
        <f t="array" aca="1" ref="F130" ca="1">INDIRECT("Schede!C"&amp;A130+4)</f>
        <v>Le Regioni e le Città Metropolitane, relativamente ai propri portali istituzionali, devono fare riferimento per la configurazione del protocollo HTTPS all’OWASP Transport Layer Protection Cheat Sheet e alle Raccomandazioni AGID TLS e Cipher Suite e mantenere aggiornate le versioni dei CMS</v>
      </c>
      <c r="G130" s="42" t="str" cm="1">
        <f t="array" aca="1" ref="G130" ca="1">CONCATENATE(INDIRECT("Schede!F"&amp;A130+4)," ",CHAR(10),INDIRECT("Schede!G"&amp;A130+4))</f>
        <v xml:space="preserve"> 
Entro giugno 2022 </v>
      </c>
      <c r="H130" s="42" t="str" cm="1">
        <f t="array" aca="1" ref="H130" ca="1">INDIRECT("Schede!C"&amp;A130+5)</f>
        <v/>
      </c>
      <c r="I130" s="34" t="str" cm="1">
        <f t="array" aca="1" ref="I130" ca="1">CONCATENATE(INDIRECT("Schede!F"&amp;A130+5)," ",CHAR(10),INDIRECT("Schede!G"&amp;A130+5))</f>
        <v xml:space="preserve"> 
</v>
      </c>
      <c r="J130" s="34" t="str" cm="1">
        <f t="array" aca="1" ref="J130" ca="1">INDIRECT("Schede!C"&amp;A130+6)</f>
        <v>RTD</v>
      </c>
      <c r="K130" s="34" t="str" cm="1">
        <f t="array" aca="1" ref="K130" ca="1">INDIRECT("Schede!E"&amp;A130+6)</f>
        <v>Fondi Propri o bando PNRR o altro</v>
      </c>
      <c r="L130" s="35" cm="1">
        <f t="array" aca="1" ref="L130" ca="1">INDIRECT("Schede!C"&amp;A130+7)</f>
        <v>44927</v>
      </c>
      <c r="M130" s="35" cm="1">
        <f t="array" aca="1" ref="M130" ca="1">INDIRECT("Schede!C"&amp;A130+8)</f>
        <v>45657</v>
      </c>
      <c r="N130" s="52" cm="1">
        <f t="array" aca="1" ref="N130" ca="1">INDIRECT("Schede!E"&amp;A130+7)</f>
        <v>0</v>
      </c>
      <c r="O130" s="38" t="str" cm="1">
        <f t="array" aca="1" ref="O130" ca="1">INDIRECT("Schede!F"&amp;A130+7)</f>
        <v>Azione in corso</v>
      </c>
    </row>
    <row r="131" spans="1:15" ht="72" x14ac:dyDescent="0.3">
      <c r="A131" s="37">
        <f t="shared" si="1"/>
        <v>1670</v>
      </c>
      <c r="B131" s="42" t="str" cm="1">
        <f t="array" aca="1" ref="B131" ca="1">CONCATENATE(INDIRECT("Schede!C"&amp;A131)," ",CHAR(10),INDIRECT("Schede!C"&amp;A131+1))</f>
        <v>OB.6.2 
CAP6.PA.LA07</v>
      </c>
      <c r="C131" s="42" t="str" cm="1">
        <f t="array" aca="1" ref="C131" ca="1">INDIRECT("Schede!D"&amp;A131)</f>
        <v>Aumentare il livello di sicurezza informatica dei portali istituzionali della Pubblica Amministrazione</v>
      </c>
      <c r="D131" s="42" t="str" cm="1">
        <f t="array" aca="1" ref="D131" ca="1">INDIRECT("Schede!C"&amp;A131+3)</f>
        <v>Le PA devono consultare la piattaforma Infosec aggiornata per rilevare le vulnerabilità (CVE) dei propri asset</v>
      </c>
      <c r="E131" s="42" t="str" cm="1">
        <f t="array" aca="1" ref="E131" ca="1">CONCATENATE(INDIRECT("Schede!F"&amp;A131+3)," ",CHAR(10),INDIRECT("Schede!G"&amp;A131+3))</f>
        <v xml:space="preserve">Da gennaio 2021  
</v>
      </c>
      <c r="F131" s="42" t="str" cm="1">
        <f t="array" aca="1" ref="F131" ca="1">INDIRECT("Schede!C"&amp;A131+4)</f>
        <v>Le PA devono consultare la piattaforma Infosec aggiornata per rilevare le vulnerabilità (CVE) dei propri asset</v>
      </c>
      <c r="G131" s="42" t="str" cm="1">
        <f t="array" aca="1" ref="G131" ca="1">CONCATENATE(INDIRECT("Schede!F"&amp;A131+4)," ",CHAR(10),INDIRECT("Schede!G"&amp;A131+4))</f>
        <v xml:space="preserve">Da dicembre 2021  
</v>
      </c>
      <c r="H131" s="42" t="str" cm="1">
        <f t="array" aca="1" ref="H131" ca="1">INDIRECT("Schede!C"&amp;A131+5)</f>
        <v/>
      </c>
      <c r="I131" s="34" t="str" cm="1">
        <f t="array" aca="1" ref="I131" ca="1">CONCATENATE(INDIRECT("Schede!F"&amp;A131+5)," ",CHAR(10),INDIRECT("Schede!G"&amp;A131+5))</f>
        <v xml:space="preserve"> 
</v>
      </c>
      <c r="J131" s="34" t="str" cm="1">
        <f t="array" aca="1" ref="J131" ca="1">INDIRECT("Schede!C"&amp;A131+6)</f>
        <v>RTD</v>
      </c>
      <c r="K131" s="34" t="str" cm="1">
        <f t="array" aca="1" ref="K131" ca="1">INDIRECT("Schede!E"&amp;A131+6)</f>
        <v>Fondi Propri o bando PNRR o altro</v>
      </c>
      <c r="L131" s="35" cm="1">
        <f t="array" aca="1" ref="L131" ca="1">INDIRECT("Schede!C"&amp;A131+7)</f>
        <v>44927</v>
      </c>
      <c r="M131" s="35" cm="1">
        <f t="array" aca="1" ref="M131" ca="1">INDIRECT("Schede!C"&amp;A131+8)</f>
        <v>45657</v>
      </c>
      <c r="N131" s="52" cm="1">
        <f t="array" aca="1" ref="N131" ca="1">INDIRECT("Schede!E"&amp;A131+7)</f>
        <v>0</v>
      </c>
      <c r="O131" s="38" t="str" cm="1">
        <f t="array" aca="1" ref="O131" ca="1">INDIRECT("Schede!F"&amp;A131+7)</f>
        <v>Azione in corso</v>
      </c>
    </row>
    <row r="132" spans="1:15" ht="72" x14ac:dyDescent="0.3">
      <c r="A132" s="37">
        <f t="shared" si="1"/>
        <v>1683</v>
      </c>
      <c r="B132" s="42" t="str" cm="1">
        <f t="array" aca="1" ref="B132" ca="1">CONCATENATE(INDIRECT("Schede!C"&amp;A132)," ",CHAR(10),INDIRECT("Schede!C"&amp;A132+1))</f>
        <v>OB.6.2 
CAP6.PA.LA08</v>
      </c>
      <c r="C132" s="42" t="str" cm="1">
        <f t="array" aca="1" ref="C132" ca="1">INDIRECT("Schede!D"&amp;A132)</f>
        <v>Aumentare il livello di sicurezza informatica dei portali istituzionali della Pubblica Amministrazione</v>
      </c>
      <c r="D132" s="42" t="str" cm="1">
        <f t="array" aca="1" ref="D132" ca="1">INDIRECT("Schede!C"&amp;A132+3)</f>
        <v>Le PA devono mantenere costantemente aggiornati i propri portali istituzionali e applicare le correzioni alle vulnerabilità</v>
      </c>
      <c r="E132" s="42" t="str" cm="1">
        <f t="array" aca="1" ref="E132" ca="1">CONCATENATE(INDIRECT("Schede!F"&amp;A132+3)," ",CHAR(10),INDIRECT("Schede!G"&amp;A132+3))</f>
        <v xml:space="preserve">Da maggio 2021  
</v>
      </c>
      <c r="F132" s="42" t="str" cm="1">
        <f t="array" aca="1" ref="F132" ca="1">INDIRECT("Schede!C"&amp;A132+4)</f>
        <v>Le PA devono mantenere costantemente aggiornati i propri portali istituzionali e applicare le correzioni alle vulnerabilità</v>
      </c>
      <c r="G132" s="42" t="str" cm="1">
        <f t="array" aca="1" ref="G132" ca="1">CONCATENATE(INDIRECT("Schede!F"&amp;A132+4)," ",CHAR(10),INDIRECT("Schede!G"&amp;A132+4))</f>
        <v xml:space="preserve">Da dicembre 2021  
</v>
      </c>
      <c r="H132" s="42" t="str" cm="1">
        <f t="array" aca="1" ref="H132" ca="1">INDIRECT("Schede!C"&amp;A132+5)</f>
        <v>Le PA devono mantenere costantemente aggiornati i propri portali istituzionali e applicare le correzioni alle vulnerabilità</v>
      </c>
      <c r="I132" s="34" t="str" cm="1">
        <f t="array" aca="1" ref="I132" ca="1">CONCATENATE(INDIRECT("Schede!F"&amp;A132+5)," ",CHAR(10),INDIRECT("Schede!G"&amp;A132+5))</f>
        <v xml:space="preserve">Linee di azione ancora vigenti   
</v>
      </c>
      <c r="J132" s="34" t="str" cm="1">
        <f t="array" aca="1" ref="J132" ca="1">INDIRECT("Schede!C"&amp;A132+6)</f>
        <v>RTD</v>
      </c>
      <c r="K132" s="34" t="str" cm="1">
        <f t="array" aca="1" ref="K132" ca="1">INDIRECT("Schede!E"&amp;A132+6)</f>
        <v>Fondi Propri o bando PNRR o altro</v>
      </c>
      <c r="L132" s="35" cm="1">
        <f t="array" aca="1" ref="L132" ca="1">INDIRECT("Schede!C"&amp;A132+7)</f>
        <v>44927</v>
      </c>
      <c r="M132" s="35" cm="1">
        <f t="array" aca="1" ref="M132" ca="1">INDIRECT("Schede!C"&amp;A132+8)</f>
        <v>45657</v>
      </c>
      <c r="N132" s="52" cm="1">
        <f t="array" aca="1" ref="N132" ca="1">INDIRECT("Schede!E"&amp;A132+7)</f>
        <v>0</v>
      </c>
      <c r="O132" s="38" t="str" cm="1">
        <f t="array" aca="1" ref="O132" ca="1">INDIRECT("Schede!F"&amp;A132+7)</f>
        <v>Azione in corso</v>
      </c>
    </row>
    <row r="133" spans="1:15" ht="100.8" x14ac:dyDescent="0.3">
      <c r="A133" s="37">
        <f t="shared" ref="A133:A194" si="2">A132+13</f>
        <v>1696</v>
      </c>
      <c r="B133" s="42" t="str" cm="1">
        <f t="array" aca="1" ref="B133" ca="1">CONCATENATE(INDIRECT("Schede!C"&amp;A133)," ",CHAR(10),INDIRECT("Schede!C"&amp;A133+1))</f>
        <v>OB.6.2 
CAP6.PA.LA09</v>
      </c>
      <c r="C133" s="42" t="str" cm="1">
        <f t="array" aca="1" ref="C133" ca="1">INDIRECT("Schede!D"&amp;A133)</f>
        <v>Aumentare il livello di sicurezza informatica dei portali istituzionali della Pubblica Amministrazione</v>
      </c>
      <c r="D133" s="42" t="str" cm="1">
        <f t="array" aca="1" ref="D133" ca="1">INDIRECT("Schede!C"&amp;A133+3)</f>
        <v/>
      </c>
      <c r="E133" s="42" t="str" cm="1">
        <f t="array" aca="1" ref="E133" ca="1">CONCATENATE(INDIRECT("Schede!F"&amp;A133+3)," ",CHAR(10),INDIRECT("Schede!G"&amp;A133+3))</f>
        <v xml:space="preserve"> 
</v>
      </c>
      <c r="F133" s="42" t="str" cm="1">
        <f t="array" aca="1" ref="F133" ca="1">INDIRECT("Schede!C"&amp;A133+4)</f>
        <v>Le PA, in funzione delle proprie necessità, possono utilizzare il tool di self assessment per il controllo del protocollo HTTPS e la versione del CMS messo a disposizione da AGID</v>
      </c>
      <c r="G133" s="42" t="str" cm="1">
        <f t="array" aca="1" ref="G133" ca="1">CONCATENATE(INDIRECT("Schede!F"&amp;A133+4)," ",CHAR(10),INDIRECT("Schede!G"&amp;A133+4))</f>
        <v xml:space="preserve">Da dicembre 2021  
</v>
      </c>
      <c r="H133" s="42" t="str" cm="1">
        <f t="array" aca="1" ref="H133" ca="1">INDIRECT("Schede!C"&amp;A133+5)</f>
        <v>Le PA, in funzione delle proprie necessità, possono utilizzare il tool di self assessment per il controllo del protocollo HTTPS e la versione del CMS messo a disposizione da AGID</v>
      </c>
      <c r="I133" s="34" t="str" cm="1">
        <f t="array" aca="1" ref="I133" ca="1">CONCATENATE(INDIRECT("Schede!F"&amp;A133+5)," ",CHAR(10),INDIRECT("Schede!G"&amp;A133+5))</f>
        <v xml:space="preserve">Linee di azione ancora vigenti   
</v>
      </c>
      <c r="J133" s="34" t="str" cm="1">
        <f t="array" aca="1" ref="J133" ca="1">INDIRECT("Schede!C"&amp;A133+6)</f>
        <v>RTD</v>
      </c>
      <c r="K133" s="34" t="str" cm="1">
        <f t="array" aca="1" ref="K133" ca="1">INDIRECT("Schede!E"&amp;A133+6)</f>
        <v>Fondi Propri o bando PNRR o altro</v>
      </c>
      <c r="L133" s="35" cm="1">
        <f t="array" aca="1" ref="L133" ca="1">INDIRECT("Schede!C"&amp;A133+7)</f>
        <v>44927</v>
      </c>
      <c r="M133" s="35" cm="1">
        <f t="array" aca="1" ref="M133" ca="1">INDIRECT("Schede!C"&amp;A133+8)</f>
        <v>45657</v>
      </c>
      <c r="N133" s="52" cm="1">
        <f t="array" aca="1" ref="N133" ca="1">INDIRECT("Schede!E"&amp;A133+7)</f>
        <v>0</v>
      </c>
      <c r="O133" s="38" t="str" cm="1">
        <f t="array" aca="1" ref="O133" ca="1">INDIRECT("Schede!F"&amp;A133+7)</f>
        <v>Azione in corso</v>
      </c>
    </row>
    <row r="134" spans="1:15" ht="172.8" x14ac:dyDescent="0.3">
      <c r="A134" s="37">
        <f t="shared" si="2"/>
        <v>1709</v>
      </c>
      <c r="B134" s="42" t="str" cm="1">
        <f t="array" aca="1" ref="B134" ca="1">CONCATENATE(INDIRECT("Schede!C"&amp;A134)," ",CHAR(10),INDIRECT("Schede!C"&amp;A134+1))</f>
        <v>OB.6.2 
CAP6.PA.LA12</v>
      </c>
      <c r="C134" s="42" t="str" cm="1">
        <f t="array" aca="1" ref="C134" ca="1">INDIRECT("Schede!D"&amp;A134)</f>
        <v>Aumentare il livello di sicurezza informatica dei portali istituzionali della Pubblica Amministrazione</v>
      </c>
      <c r="D134" s="42" t="str" cm="1">
        <f t="array" aca="1" ref="D134" ca="1">INDIRECT("Schede!C"&amp;A134+3)</f>
        <v/>
      </c>
      <c r="E134" s="42" t="str" cm="1">
        <f t="array" aca="1" ref="E134" ca="1">CONCATENATE(INDIRECT("Schede!F"&amp;A134+3)," ",CHAR(10),INDIRECT("Schede!G"&amp;A134+3))</f>
        <v xml:space="preserve"> 
</v>
      </c>
      <c r="F134" s="42" t="str" cm="1">
        <f t="array" aca="1" ref="F134" ca="1">INDIRECT("Schede!C"&amp;A134+4)</f>
        <v>Le ASL e le restanti Pubbliche Amministrazioni, relativamente ai propri portali istituzionali, devono fare riferimento per la configurazione del protocollo HTTPS all’OWASP Transport Layer Protection Cheat Sheet e alle Raccomandazioni AGID TLS e Cipher Suite e mantenere aggiornate le versioni dei CMS</v>
      </c>
      <c r="G134" s="42" t="str" cm="1">
        <f t="array" aca="1" ref="G134" ca="1">CONCATENATE(INDIRECT("Schede!F"&amp;A134+4)," ",CHAR(10),INDIRECT("Schede!G"&amp;A134+4))</f>
        <v xml:space="preserve"> 
Entro giugno 2022 </v>
      </c>
      <c r="H134" s="42" t="str" cm="1">
        <f t="array" aca="1" ref="H134" ca="1">INDIRECT("Schede!C"&amp;A134+5)</f>
        <v/>
      </c>
      <c r="I134" s="34" t="str" cm="1">
        <f t="array" aca="1" ref="I134" ca="1">CONCATENATE(INDIRECT("Schede!F"&amp;A134+5)," ",CHAR(10),INDIRECT("Schede!G"&amp;A134+5))</f>
        <v xml:space="preserve"> 
</v>
      </c>
      <c r="J134" s="34" t="str" cm="1">
        <f t="array" aca="1" ref="J134" ca="1">INDIRECT("Schede!C"&amp;A134+6)</f>
        <v>RTD</v>
      </c>
      <c r="K134" s="34" t="str" cm="1">
        <f t="array" aca="1" ref="K134" ca="1">INDIRECT("Schede!E"&amp;A134+6)</f>
        <v>Fondi Propri o bando PNRR o altro</v>
      </c>
      <c r="L134" s="35" cm="1">
        <f t="array" aca="1" ref="L134" ca="1">INDIRECT("Schede!C"&amp;A134+7)</f>
        <v>44927</v>
      </c>
      <c r="M134" s="35" cm="1">
        <f t="array" aca="1" ref="M134" ca="1">INDIRECT("Schede!C"&amp;A134+8)</f>
        <v>45657</v>
      </c>
      <c r="N134" s="52" cm="1">
        <f t="array" aca="1" ref="N134" ca="1">INDIRECT("Schede!E"&amp;A134+7)</f>
        <v>0</v>
      </c>
      <c r="O134" s="38" t="str" cm="1">
        <f t="array" aca="1" ref="O134" ca="1">INDIRECT("Schede!F"&amp;A134+7)</f>
        <v>Azione in corso</v>
      </c>
    </row>
    <row r="135" spans="1:15" ht="144" x14ac:dyDescent="0.3">
      <c r="A135" s="37">
        <f t="shared" si="2"/>
        <v>1722</v>
      </c>
      <c r="B135" s="42" t="str" cm="1">
        <f t="array" aca="1" ref="B135" ca="1">CONCATENATE(INDIRECT("Schede!C"&amp;A135)," ",CHAR(10),INDIRECT("Schede!C"&amp;A135+1))</f>
        <v>OB.7.1 
CAP7.PA.LA01</v>
      </c>
      <c r="C135" s="42" t="str" cm="1">
        <f t="array" aca="1" ref="C135" ca="1">INDIRECT("Schede!D"&amp;A135)</f>
        <v>Dare impulso allo sviluppo delle Smart Cities e dei Borghi del Futuro</v>
      </c>
      <c r="D135" s="42" t="str" cm="1">
        <f t="array" aca="1" ref="D135" ca="1">INDIRECT("Schede!C"&amp;A135+3)</f>
        <v>Le PAC, le Regioni e le Province Autonome e le PAL delle Smart Cities coinvolte si impegnano ad assicurare la disponibilità dei contesti sperimentali agli operatori (imprese, università, centri di ricerca, enti del terzo settore, persone fisiche, etc.) che risulteranno aggiudicatari degli appalti di innovazione su Smart mobility</v>
      </c>
      <c r="E135" s="42" t="str" cm="1">
        <f t="array" aca="1" ref="E135" ca="1">CONCATENATE(INDIRECT("Schede!F"&amp;A135+3)," ",CHAR(10),INDIRECT("Schede!G"&amp;A135+3))</f>
        <v xml:space="preserve">Da settembre 2020  
</v>
      </c>
      <c r="F135" s="42" t="str" cm="1">
        <f t="array" aca="1" ref="F135" ca="1">INDIRECT("Schede!C"&amp;A135+4)</f>
        <v/>
      </c>
      <c r="G135" s="42" t="str" cm="1">
        <f t="array" aca="1" ref="G135" ca="1">CONCATENATE(INDIRECT("Schede!F"&amp;A135+4)," ",CHAR(10),INDIRECT("Schede!G"&amp;A135+4))</f>
        <v xml:space="preserve"> 
</v>
      </c>
      <c r="H135" s="42" t="str" cm="1">
        <f t="array" aca="1" ref="H135" ca="1">INDIRECT("Schede!C"&amp;A135+5)</f>
        <v/>
      </c>
      <c r="I135" s="34" t="str" cm="1">
        <f t="array" aca="1" ref="I135" ca="1">CONCATENATE(INDIRECT("Schede!F"&amp;A135+5)," ",CHAR(10),INDIRECT("Schede!G"&amp;A135+5))</f>
        <v xml:space="preserve"> 
</v>
      </c>
      <c r="J135" s="34" t="str" cm="1">
        <f t="array" aca="1" ref="J135" ca="1">INDIRECT("Schede!C"&amp;A135+6)</f>
        <v>RTD</v>
      </c>
      <c r="K135" s="34" t="str" cm="1">
        <f t="array" aca="1" ref="K135" ca="1">INDIRECT("Schede!E"&amp;A135+6)</f>
        <v>Fondi Propri o bando PNRR o altro</v>
      </c>
      <c r="L135" s="35" cm="1">
        <f t="array" aca="1" ref="L135" ca="1">INDIRECT("Schede!C"&amp;A135+7)</f>
        <v>44927</v>
      </c>
      <c r="M135" s="35" cm="1">
        <f t="array" aca="1" ref="M135" ca="1">INDIRECT("Schede!C"&amp;A135+8)</f>
        <v>45657</v>
      </c>
      <c r="N135" s="52" cm="1">
        <f t="array" aca="1" ref="N135" ca="1">INDIRECT("Schede!E"&amp;A135+7)</f>
        <v>0</v>
      </c>
      <c r="O135" s="38" t="str" cm="1">
        <f t="array" aca="1" ref="O135" ca="1">INDIRECT("Schede!F"&amp;A135+7)</f>
        <v>Azione in corso</v>
      </c>
    </row>
    <row r="136" spans="1:15" ht="86.4" x14ac:dyDescent="0.3">
      <c r="A136" s="37">
        <f t="shared" si="2"/>
        <v>1735</v>
      </c>
      <c r="B136" s="42" t="str" cm="1">
        <f t="array" aca="1" ref="B136" ca="1">CONCATENATE(INDIRECT("Schede!C"&amp;A136)," ",CHAR(10),INDIRECT("Schede!C"&amp;A136+1))</f>
        <v>OB.7.1 
CAP7.PA.LA02</v>
      </c>
      <c r="C136" s="42" t="str" cm="1">
        <f t="array" aca="1" ref="C136" ca="1">INDIRECT("Schede!D"&amp;A136)</f>
        <v>Dare impulso allo sviluppo delle Smart Cities e dei Borghi del Futuro</v>
      </c>
      <c r="D136" s="42" t="str" cm="1">
        <f t="array" aca="1" ref="D136" ca="1">INDIRECT("Schede!C"&amp;A136+3)</f>
        <v>Le PAL coinvolte forniscono specifiche indicazioni per la definizione del progetto e supportano AGID nella preparazione dei bandi di gara su Smart mobility e Wellbeing</v>
      </c>
      <c r="E136" s="42" t="str" cm="1">
        <f t="array" aca="1" ref="E136" ca="1">CONCATENATE(INDIRECT("Schede!F"&amp;A136+3)," ",CHAR(10),INDIRECT("Schede!G"&amp;A136+3))</f>
        <v xml:space="preserve"> 
Entro dicembre  2020 </v>
      </c>
      <c r="F136" s="42" t="str" cm="1">
        <f t="array" aca="1" ref="F136" ca="1">INDIRECT("Schede!C"&amp;A136+4)</f>
        <v/>
      </c>
      <c r="G136" s="42" t="str" cm="1">
        <f t="array" aca="1" ref="G136" ca="1">CONCATENATE(INDIRECT("Schede!F"&amp;A136+4)," ",CHAR(10),INDIRECT("Schede!G"&amp;A136+4))</f>
        <v xml:space="preserve"> 
</v>
      </c>
      <c r="H136" s="42" t="str" cm="1">
        <f t="array" aca="1" ref="H136" ca="1">INDIRECT("Schede!C"&amp;A136+5)</f>
        <v/>
      </c>
      <c r="I136" s="34" t="str" cm="1">
        <f t="array" aca="1" ref="I136" ca="1">CONCATENATE(INDIRECT("Schede!F"&amp;A136+5)," ",CHAR(10),INDIRECT("Schede!G"&amp;A136+5))</f>
        <v xml:space="preserve"> 
</v>
      </c>
      <c r="J136" s="34" t="str" cm="1">
        <f t="array" aca="1" ref="J136" ca="1">INDIRECT("Schede!C"&amp;A136+6)</f>
        <v>RTD</v>
      </c>
      <c r="K136" s="34" t="str" cm="1">
        <f t="array" aca="1" ref="K136" ca="1">INDIRECT("Schede!E"&amp;A136+6)</f>
        <v>Fondi Propri o bando PNRR o altro</v>
      </c>
      <c r="L136" s="35" cm="1">
        <f t="array" aca="1" ref="L136" ca="1">INDIRECT("Schede!C"&amp;A136+7)</f>
        <v>44927</v>
      </c>
      <c r="M136" s="35" cm="1">
        <f t="array" aca="1" ref="M136" ca="1">INDIRECT("Schede!C"&amp;A136+8)</f>
        <v>45657</v>
      </c>
      <c r="N136" s="52" cm="1">
        <f t="array" aca="1" ref="N136" ca="1">INDIRECT("Schede!E"&amp;A136+7)</f>
        <v>0</v>
      </c>
      <c r="O136" s="38" t="str" cm="1">
        <f t="array" aca="1" ref="O136" ca="1">INDIRECT("Schede!F"&amp;A136+7)</f>
        <v>Azione in corso</v>
      </c>
    </row>
    <row r="137" spans="1:15" ht="129.6" x14ac:dyDescent="0.3">
      <c r="A137" s="37">
        <f t="shared" si="2"/>
        <v>1748</v>
      </c>
      <c r="B137" s="42" t="str" cm="1">
        <f t="array" aca="1" ref="B137" ca="1">CONCATENATE(INDIRECT("Schede!C"&amp;A137)," ",CHAR(10),INDIRECT("Schede!C"&amp;A137+1))</f>
        <v>OB.7.1 
CAP7.PA.LA03</v>
      </c>
      <c r="C137" s="42" t="str" cm="1">
        <f t="array" aca="1" ref="C137" ca="1">INDIRECT("Schede!D"&amp;A137)</f>
        <v>Dare impulso allo sviluppo delle Smart Cities e dei Borghi del Futuro</v>
      </c>
      <c r="D137" s="42" t="str" cm="1">
        <f t="array" aca="1" ref="D137" ca="1">INDIRECT("Schede!C"&amp;A137+3)</f>
        <v>Ciascuna PAL coinvolta partecipa alla selezione dei progetti ed è responsabile del lancio del progetto vincente</v>
      </c>
      <c r="E137" s="42" t="str" cm="1">
        <f t="array" aca="1" ref="E137" ca="1">CONCATENATE(INDIRECT("Schede!F"&amp;A137+3)," ",CHAR(10),INDIRECT("Schede!G"&amp;A137+3))</f>
        <v xml:space="preserve"> 
Entro marzo 2021 </v>
      </c>
      <c r="F137" s="42" t="str" cm="1">
        <f t="array" aca="1" ref="F137" ca="1">INDIRECT("Schede!C"&amp;A137+4)</f>
        <v>Ciascuna PAL coinvolta nel programma Smarter Italy in base a specifico accordo di collaborazione partecipa alla selezione delle proposte di mercato e avvia la sperimentazione delle proposte vincitrici nel settore Smart mobility</v>
      </c>
      <c r="G137" s="42" t="str" cm="1">
        <f t="array" aca="1" ref="G137" ca="1">CONCATENATE(INDIRECT("Schede!F"&amp;A137+4)," ",CHAR(10),INDIRECT("Schede!G"&amp;A137+4))</f>
        <v xml:space="preserve"> 
Entro giugno 2022 </v>
      </c>
      <c r="H137" s="42" t="str" cm="1">
        <f t="array" aca="1" ref="H137" ca="1">INDIRECT("Schede!C"&amp;A137+5)</f>
        <v/>
      </c>
      <c r="I137" s="34" t="str" cm="1">
        <f t="array" aca="1" ref="I137" ca="1">CONCATENATE(INDIRECT("Schede!F"&amp;A137+5)," ",CHAR(10),INDIRECT("Schede!G"&amp;A137+5))</f>
        <v xml:space="preserve"> 
</v>
      </c>
      <c r="J137" s="34" t="str" cm="1">
        <f t="array" aca="1" ref="J137" ca="1">INDIRECT("Schede!C"&amp;A137+6)</f>
        <v>RTD</v>
      </c>
      <c r="K137" s="34" t="str" cm="1">
        <f t="array" aca="1" ref="K137" ca="1">INDIRECT("Schede!E"&amp;A137+6)</f>
        <v>Fondi Propri o bando PNRR o altro</v>
      </c>
      <c r="L137" s="35" cm="1">
        <f t="array" aca="1" ref="L137" ca="1">INDIRECT("Schede!C"&amp;A137+7)</f>
        <v>44927</v>
      </c>
      <c r="M137" s="35" cm="1">
        <f t="array" aca="1" ref="M137" ca="1">INDIRECT("Schede!C"&amp;A137+8)</f>
        <v>45657</v>
      </c>
      <c r="N137" s="52" cm="1">
        <f t="array" aca="1" ref="N137" ca="1">INDIRECT("Schede!E"&amp;A137+7)</f>
        <v>0</v>
      </c>
      <c r="O137" s="38" t="str" cm="1">
        <f t="array" aca="1" ref="O137" ca="1">INDIRECT("Schede!F"&amp;A137+7)</f>
        <v>Azione in corso</v>
      </c>
    </row>
    <row r="138" spans="1:15" ht="72" x14ac:dyDescent="0.3">
      <c r="A138" s="37">
        <f t="shared" si="2"/>
        <v>1761</v>
      </c>
      <c r="B138" s="42" t="str" cm="1">
        <f t="array" aca="1" ref="B138" ca="1">CONCATENATE(INDIRECT("Schede!C"&amp;A138)," ",CHAR(10),INDIRECT("Schede!C"&amp;A138+1))</f>
        <v>OB.7.1 
CAP7.PA.LA04</v>
      </c>
      <c r="C138" s="42" t="str" cm="1">
        <f t="array" aca="1" ref="C138" ca="1">INDIRECT("Schede!D"&amp;A138)</f>
        <v>Dare impulso allo sviluppo delle Smart Cities e dei Borghi del Futuro</v>
      </c>
      <c r="D138" s="42" t="str" cm="1">
        <f t="array" aca="1" ref="D138" ca="1">INDIRECT("Schede!C"&amp;A138+3)</f>
        <v>Le PAL coinvolte supportano nell’ambito del partenariato pubblico/privato la realizzazione dei progetti vincenti per Smart mobility e Wellbeing</v>
      </c>
      <c r="E138" s="42" t="str" cm="1">
        <f t="array" aca="1" ref="E138" ca="1">CONCATENATE(INDIRECT("Schede!F"&amp;A138+3)," ",CHAR(10),INDIRECT("Schede!G"&amp;A138+3))</f>
        <v xml:space="preserve"> 
Entro dicembre 2021 </v>
      </c>
      <c r="F138" s="42" t="str" cm="1">
        <f t="array" aca="1" ref="F138" ca="1">INDIRECT("Schede!C"&amp;A138+4)</f>
        <v/>
      </c>
      <c r="G138" s="42" t="str" cm="1">
        <f t="array" aca="1" ref="G138" ca="1">CONCATENATE(INDIRECT("Schede!F"&amp;A138+4)," ",CHAR(10),INDIRECT("Schede!G"&amp;A138+4))</f>
        <v xml:space="preserve"> 
</v>
      </c>
      <c r="H138" s="42" t="str" cm="1">
        <f t="array" aca="1" ref="H138" ca="1">INDIRECT("Schede!C"&amp;A138+5)</f>
        <v/>
      </c>
      <c r="I138" s="34" t="str" cm="1">
        <f t="array" aca="1" ref="I138" ca="1">CONCATENATE(INDIRECT("Schede!F"&amp;A138+5)," ",CHAR(10),INDIRECT("Schede!G"&amp;A138+5))</f>
        <v xml:space="preserve"> 
</v>
      </c>
      <c r="J138" s="34" t="str" cm="1">
        <f t="array" aca="1" ref="J138" ca="1">INDIRECT("Schede!C"&amp;A138+6)</f>
        <v>RTD</v>
      </c>
      <c r="K138" s="34" t="str" cm="1">
        <f t="array" aca="1" ref="K138" ca="1">INDIRECT("Schede!E"&amp;A138+6)</f>
        <v>Fondi Propri o bando PNRR o altro</v>
      </c>
      <c r="L138" s="35" cm="1">
        <f t="array" aca="1" ref="L138" ca="1">INDIRECT("Schede!C"&amp;A138+7)</f>
        <v>44927</v>
      </c>
      <c r="M138" s="35" cm="1">
        <f t="array" aca="1" ref="M138" ca="1">INDIRECT("Schede!C"&amp;A138+8)</f>
        <v>45657</v>
      </c>
      <c r="N138" s="52" cm="1">
        <f t="array" aca="1" ref="N138" ca="1">INDIRECT("Schede!E"&amp;A138+7)</f>
        <v>0</v>
      </c>
      <c r="O138" s="38" t="str" cm="1">
        <f t="array" aca="1" ref="O138" ca="1">INDIRECT("Schede!F"&amp;A138+7)</f>
        <v>Azione in corso</v>
      </c>
    </row>
    <row r="139" spans="1:15" ht="158.4" x14ac:dyDescent="0.3">
      <c r="A139" s="37">
        <f t="shared" si="2"/>
        <v>1774</v>
      </c>
      <c r="B139" s="42" t="str" cm="1">
        <f t="array" aca="1" ref="B139" ca="1">CONCATENATE(INDIRECT("Schede!C"&amp;A139)," ",CHAR(10),INDIRECT("Schede!C"&amp;A139+1))</f>
        <v>OB.7.1 
CAP7.PA.LA05</v>
      </c>
      <c r="C139" s="42" t="str" cm="1">
        <f t="array" aca="1" ref="C139" ca="1">INDIRECT("Schede!D"&amp;A139)</f>
        <v>Dare impulso allo sviluppo delle Smart Cities e dei Borghi del Futuro</v>
      </c>
      <c r="D139" s="42" t="str" cm="1">
        <f t="array" aca="1" ref="D139" ca="1">INDIRECT("Schede!C"&amp;A139+3)</f>
        <v>Le PAL coinvolte partecipano allo sviluppo delle stesse linee di azione di Smart mobility e Wellbeing applicate a: Cultural heritage, ambiente, infrastrutture e formazione per la diffusione dei servizi digitali verso i cittadini con eventuali miglioramenti e semplificazioni procedurali, assicurando la raccolta dei contributi e la definizione dei fabbisogni</v>
      </c>
      <c r="E139" s="42" t="str" cm="1">
        <f t="array" aca="1" ref="E139" ca="1">CONCATENATE(INDIRECT("Schede!F"&amp;A139+3)," ",CHAR(10),INDIRECT("Schede!G"&amp;A139+3))</f>
        <v xml:space="preserve"> 
Entro dicembre 2021 </v>
      </c>
      <c r="F139" s="42" t="str" cm="1">
        <f t="array" aca="1" ref="F139" ca="1">INDIRECT("Schede!C"&amp;A139+4)</f>
        <v>Le PAL coinvolte nel programma Smarter Italy partecipano allo sviluppo delle linee di azione applicate a: Wellbeing, Cultural heritage, Ambiente</v>
      </c>
      <c r="G139" s="42" t="str" cm="1">
        <f t="array" aca="1" ref="G139" ca="1">CONCATENATE(INDIRECT("Schede!F"&amp;A139+4)," ",CHAR(10),INDIRECT("Schede!G"&amp;A139+4))</f>
        <v xml:space="preserve"> 
Entro dicembre 2022 </v>
      </c>
      <c r="H139" s="42" t="str" cm="1">
        <f t="array" aca="1" ref="H139" ca="1">INDIRECT("Schede!C"&amp;A139+5)</f>
        <v>Le PAL coinvolte nel programma Smarter Italy partecipano allo sviluppo delle linee di azione applicate a: Salute e benessere, Valorizzazione dei beni culturali, Protezione dell’Ambiente</v>
      </c>
      <c r="I139" s="34" t="str" cm="1">
        <f t="array" aca="1" ref="I139" ca="1">CONCATENATE(INDIRECT("Schede!F"&amp;A139+5)," ",CHAR(10),INDIRECT("Schede!G"&amp;A139+5))</f>
        <v xml:space="preserve"> 
Entro dicembre 2022 </v>
      </c>
      <c r="J139" s="34" t="str" cm="1">
        <f t="array" aca="1" ref="J139" ca="1">INDIRECT("Schede!C"&amp;A139+6)</f>
        <v>RTD</v>
      </c>
      <c r="K139" s="34" t="str" cm="1">
        <f t="array" aca="1" ref="K139" ca="1">INDIRECT("Schede!E"&amp;A139+6)</f>
        <v>Fondi Propri o bando PNRR o altro</v>
      </c>
      <c r="L139" s="35" cm="1">
        <f t="array" aca="1" ref="L139" ca="1">INDIRECT("Schede!C"&amp;A139+7)</f>
        <v>44927</v>
      </c>
      <c r="M139" s="35" cm="1">
        <f t="array" aca="1" ref="M139" ca="1">INDIRECT("Schede!C"&amp;A139+8)</f>
        <v>45657</v>
      </c>
      <c r="N139" s="52" cm="1">
        <f t="array" aca="1" ref="N139" ca="1">INDIRECT("Schede!E"&amp;A139+7)</f>
        <v>0</v>
      </c>
      <c r="O139" s="38" t="str" cm="1">
        <f t="array" aca="1" ref="O139" ca="1">INDIRECT("Schede!F"&amp;A139+7)</f>
        <v>Azione in corso</v>
      </c>
    </row>
    <row r="140" spans="1:15" ht="100.8" x14ac:dyDescent="0.3">
      <c r="A140" s="37">
        <f t="shared" si="2"/>
        <v>1787</v>
      </c>
      <c r="B140" s="42" t="str" cm="1">
        <f t="array" aca="1" ref="B140" ca="1">CONCATENATE(INDIRECT("Schede!C"&amp;A140)," ",CHAR(10),INDIRECT("Schede!C"&amp;A140+1))</f>
        <v>OB.7.1 
CAP7.PA.LA06</v>
      </c>
      <c r="C140" s="42" t="str" cm="1">
        <f t="array" aca="1" ref="C140" ca="1">INDIRECT("Schede!D"&amp;A140)</f>
        <v>Dare impulso allo sviluppo delle Smart Cities e dei Borghi del Futuro</v>
      </c>
      <c r="D140" s="42" t="str" cm="1">
        <f t="array" aca="1" ref="D140" ca="1">INDIRECT("Schede!C"&amp;A140+3)</f>
        <v>Le PAL coinvolte supportano la realizzazione dei progetti per Cultural heritage, ambiente, infrastrutture e formazione per la diffusione dei servizi digitali verso i cittadini</v>
      </c>
      <c r="E140" s="42" t="str" cm="1">
        <f t="array" aca="1" ref="E140" ca="1">CONCATENATE(INDIRECT("Schede!F"&amp;A140+3)," ",CHAR(10),INDIRECT("Schede!G"&amp;A140+3))</f>
        <v xml:space="preserve"> 
Entro dicembre 2022 </v>
      </c>
      <c r="F140" s="42" t="str" cm="1">
        <f t="array" aca="1" ref="F140" ca="1">INDIRECT("Schede!C"&amp;A140+4)</f>
        <v>Le PAL coinvolte supportano la realizzazione dei progetti per Cultural heritage, ambiente, infrastrutture e formazione per la diffusione dei servizi digitali verso i cittadini</v>
      </c>
      <c r="G140" s="42" t="str" cm="1">
        <f t="array" aca="1" ref="G140" ca="1">CONCATENATE(INDIRECT("Schede!F"&amp;A140+4)," ",CHAR(10),INDIRECT("Schede!G"&amp;A140+4))</f>
        <v xml:space="preserve"> 
Entro dicembre 2022 </v>
      </c>
      <c r="H140" s="42" t="str" cm="1">
        <f t="array" aca="1" ref="H140" ca="1">INDIRECT("Schede!C"&amp;A140+5)</f>
        <v/>
      </c>
      <c r="I140" s="34" t="str" cm="1">
        <f t="array" aca="1" ref="I140" ca="1">CONCATENATE(INDIRECT("Schede!F"&amp;A140+5)," ",CHAR(10),INDIRECT("Schede!G"&amp;A140+5))</f>
        <v xml:space="preserve"> 
</v>
      </c>
      <c r="J140" s="34" t="str" cm="1">
        <f t="array" aca="1" ref="J140" ca="1">INDIRECT("Schede!C"&amp;A140+6)</f>
        <v>RTD</v>
      </c>
      <c r="K140" s="34" t="str" cm="1">
        <f t="array" aca="1" ref="K140" ca="1">INDIRECT("Schede!E"&amp;A140+6)</f>
        <v>Fondi Propri o bando PNRR o altro</v>
      </c>
      <c r="L140" s="35" cm="1">
        <f t="array" aca="1" ref="L140" ca="1">INDIRECT("Schede!C"&amp;A140+7)</f>
        <v>44927</v>
      </c>
      <c r="M140" s="35" cm="1">
        <f t="array" aca="1" ref="M140" ca="1">INDIRECT("Schede!C"&amp;A140+8)</f>
        <v>45657</v>
      </c>
      <c r="N140" s="52" cm="1">
        <f t="array" aca="1" ref="N140" ca="1">INDIRECT("Schede!E"&amp;A140+7)</f>
        <v>0</v>
      </c>
      <c r="O140" s="38" t="str" cm="1">
        <f t="array" aca="1" ref="O140" ca="1">INDIRECT("Schede!F"&amp;A140+7)</f>
        <v>Azione in corso</v>
      </c>
    </row>
    <row r="141" spans="1:15" ht="86.4" x14ac:dyDescent="0.3">
      <c r="A141" s="37">
        <f t="shared" si="2"/>
        <v>1800</v>
      </c>
      <c r="B141" s="42" t="str" cm="1">
        <f t="array" aca="1" ref="B141" ca="1">CONCATENATE(INDIRECT("Schede!C"&amp;A141)," ",CHAR(10),INDIRECT("Schede!C"&amp;A141+1))</f>
        <v>OB.7.1 
CAP7.PA.LA07</v>
      </c>
      <c r="C141" s="42" t="str" cm="1">
        <f t="array" aca="1" ref="C141" ca="1">INDIRECT("Schede!D"&amp;A141)</f>
        <v>Dare impulso allo sviluppo delle Smart Cities e dei Borghi del Futuro</v>
      </c>
      <c r="D141" s="42" t="str" cm="1">
        <f t="array" aca="1" ref="D141" ca="1">INDIRECT("Schede!C"&amp;A141+3)</f>
        <v/>
      </c>
      <c r="E141" s="42" t="str" cm="1">
        <f t="array" aca="1" ref="E141" ca="1">CONCATENATE(INDIRECT("Schede!F"&amp;A141+3)," ",CHAR(10),INDIRECT("Schede!G"&amp;A141+3))</f>
        <v xml:space="preserve"> 
</v>
      </c>
      <c r="F141" s="42" t="str" cm="1">
        <f t="array" aca="1" ref="F141" ca="1">INDIRECT("Schede!C"&amp;A141+4)</f>
        <v>Le PA, nell’ambito della pianificazione per l’attuazione della propria strategia digitale, valutano gli strumenti di procurement disponibili</v>
      </c>
      <c r="G141" s="42" t="str" cm="1">
        <f t="array" aca="1" ref="G141" ca="1">CONCATENATE(INDIRECT("Schede!F"&amp;A141+4)," ",CHAR(10),INDIRECT("Schede!G"&amp;A141+4))</f>
        <v xml:space="preserve">Da dicembre 2020 (in corso)  
</v>
      </c>
      <c r="H141" s="42" t="str" cm="1">
        <f t="array" aca="1" ref="H141" ca="1">INDIRECT("Schede!C"&amp;A141+5)</f>
        <v>Le PA, nell’ambito della pianificazione per l’attuazione della propria strategia digitale, valutano gli strumenti di procurement innovativo disponibili</v>
      </c>
      <c r="I141" s="34" t="str" cm="1">
        <f t="array" aca="1" ref="I141" ca="1">CONCATENATE(INDIRECT("Schede!F"&amp;A141+5)," ",CHAR(10),INDIRECT("Schede!G"&amp;A141+5))</f>
        <v xml:space="preserve">Linee di azione ancora vigenti   
</v>
      </c>
      <c r="J141" s="34" t="str" cm="1">
        <f t="array" aca="1" ref="J141" ca="1">INDIRECT("Schede!C"&amp;A141+6)</f>
        <v>RTD</v>
      </c>
      <c r="K141" s="34" t="str" cm="1">
        <f t="array" aca="1" ref="K141" ca="1">INDIRECT("Schede!E"&amp;A141+6)</f>
        <v>Fondi Propri o bando PNRR o altro</v>
      </c>
      <c r="L141" s="35" cm="1">
        <f t="array" aca="1" ref="L141" ca="1">INDIRECT("Schede!C"&amp;A141+7)</f>
        <v>44927</v>
      </c>
      <c r="M141" s="35" cm="1">
        <f t="array" aca="1" ref="M141" ca="1">INDIRECT("Schede!C"&amp;A141+8)</f>
        <v>45657</v>
      </c>
      <c r="N141" s="52" cm="1">
        <f t="array" aca="1" ref="N141" ca="1">INDIRECT("Schede!E"&amp;A141+7)</f>
        <v>0</v>
      </c>
      <c r="O141" s="38" t="str" cm="1">
        <f t="array" aca="1" ref="O141" ca="1">INDIRECT("Schede!F"&amp;A141+7)</f>
        <v>Azione in corso</v>
      </c>
    </row>
    <row r="142" spans="1:15" ht="86.4" x14ac:dyDescent="0.3">
      <c r="A142" s="37">
        <f t="shared" si="2"/>
        <v>1813</v>
      </c>
      <c r="B142" s="42" t="str" cm="1">
        <f t="array" aca="1" ref="B142" ca="1">CONCATENATE(INDIRECT("Schede!C"&amp;A142)," ",CHAR(10),INDIRECT("Schede!C"&amp;A142+1))</f>
        <v>OB.7.1 
CAP7.PA.LA08</v>
      </c>
      <c r="C142" s="42" t="str" cm="1">
        <f t="array" aca="1" ref="C142" ca="1">INDIRECT("Schede!D"&amp;A142)</f>
        <v>Dare impulso allo sviluppo delle Smart Cities e dei Borghi del Futuro</v>
      </c>
      <c r="D142" s="42" t="str" cm="1">
        <f t="array" aca="1" ref="D142" ca="1">INDIRECT("Schede!C"&amp;A142+3)</f>
        <v/>
      </c>
      <c r="E142" s="42" t="str" cm="1">
        <f t="array" aca="1" ref="E142" ca="1">CONCATENATE(INDIRECT("Schede!F"&amp;A142+3)," ",CHAR(10),INDIRECT("Schede!G"&amp;A142+3))</f>
        <v xml:space="preserve"> 
</v>
      </c>
      <c r="F142" s="42" t="str" cm="1">
        <f t="array" aca="1" ref="F142" ca="1">INDIRECT("Schede!C"&amp;A142+4)</f>
        <v>Le PA che aderiscono alle Gare strategiche forniscono al Comitato strategico per la governance delle Gare strategiche le misure degli indicatori generali</v>
      </c>
      <c r="G142" s="42" t="str" cm="1">
        <f t="array" aca="1" ref="G142" ca="1">CONCATENATE(INDIRECT("Schede!F"&amp;A142+4)," ",CHAR(10),INDIRECT("Schede!G"&amp;A142+4))</f>
        <v xml:space="preserve">Da gennaio 2022  
</v>
      </c>
      <c r="H142" s="42" t="str" cm="1">
        <f t="array" aca="1" ref="H142" ca="1">INDIRECT("Schede!C"&amp;A142+5)</f>
        <v/>
      </c>
      <c r="I142" s="34" t="str" cm="1">
        <f t="array" aca="1" ref="I142" ca="1">CONCATENATE(INDIRECT("Schede!F"&amp;A142+5)," ",CHAR(10),INDIRECT("Schede!G"&amp;A142+5))</f>
        <v xml:space="preserve"> 
</v>
      </c>
      <c r="J142" s="34" t="str" cm="1">
        <f t="array" aca="1" ref="J142" ca="1">INDIRECT("Schede!C"&amp;A142+6)</f>
        <v>RTD</v>
      </c>
      <c r="K142" s="34" t="str" cm="1">
        <f t="array" aca="1" ref="K142" ca="1">INDIRECT("Schede!E"&amp;A142+6)</f>
        <v>Fondi Propri o bando PNRR o altro</v>
      </c>
      <c r="L142" s="35" cm="1">
        <f t="array" aca="1" ref="L142" ca="1">INDIRECT("Schede!C"&amp;A142+7)</f>
        <v>44927</v>
      </c>
      <c r="M142" s="35" cm="1">
        <f t="array" aca="1" ref="M142" ca="1">INDIRECT("Schede!C"&amp;A142+8)</f>
        <v>45657</v>
      </c>
      <c r="N142" s="52" cm="1">
        <f t="array" aca="1" ref="N142" ca="1">INDIRECT("Schede!E"&amp;A142+7)</f>
        <v>0</v>
      </c>
      <c r="O142" s="38" t="str" cm="1">
        <f t="array" aca="1" ref="O142" ca="1">INDIRECT("Schede!F"&amp;A142+7)</f>
        <v>Azione in corso</v>
      </c>
    </row>
    <row r="143" spans="1:15" ht="72" x14ac:dyDescent="0.3">
      <c r="A143" s="37">
        <f t="shared" si="2"/>
        <v>1826</v>
      </c>
      <c r="B143" s="42" t="str" cm="1">
        <f t="array" aca="1" ref="B143" ca="1">CONCATENATE(INDIRECT("Schede!C"&amp;A143)," ",CHAR(10),INDIRECT("Schede!C"&amp;A143+1))</f>
        <v>OB.7.1 
CAP7.PA.LA09</v>
      </c>
      <c r="C143" s="42" t="str" cm="1">
        <f t="array" aca="1" ref="C143" ca="1">INDIRECT("Schede!D"&amp;A143)</f>
        <v>Dare impulso allo sviluppo delle Smart Cities e dei Borghi del Futuro</v>
      </c>
      <c r="D143" s="42" t="str" cm="1">
        <f t="array" aca="1" ref="D143" ca="1">INDIRECT("Schede!C"&amp;A143+3)</f>
        <v/>
      </c>
      <c r="E143" s="42" t="str" cm="1">
        <f t="array" aca="1" ref="E143" ca="1">CONCATENATE(INDIRECT("Schede!F"&amp;A143+3)," ",CHAR(10),INDIRECT("Schede!G"&amp;A143+3))</f>
        <v xml:space="preserve"> 
</v>
      </c>
      <c r="F143" s="42" t="str" cm="1">
        <f t="array" aca="1" ref="F143" ca="1">INDIRECT("Schede!C"&amp;A143+4)</f>
        <v>Le PA, che ne hanno necessità, programmano i fabbisogni di innovazione, beni e servizi innovativi per l’anno 2023</v>
      </c>
      <c r="G143" s="42" t="str" cm="1">
        <f t="array" aca="1" ref="G143" ca="1">CONCATENATE(INDIRECT("Schede!F"&amp;A143+4)," ",CHAR(10),INDIRECT("Schede!G"&amp;A143+4))</f>
        <v xml:space="preserve"> 
Entro ottobre 2022 </v>
      </c>
      <c r="H143" s="42" t="str" cm="1">
        <f t="array" aca="1" ref="H143" ca="1">INDIRECT("Schede!C"&amp;A143+5)</f>
        <v/>
      </c>
      <c r="I143" s="34" t="str" cm="1">
        <f t="array" aca="1" ref="I143" ca="1">CONCATENATE(INDIRECT("Schede!F"&amp;A143+5)," ",CHAR(10),INDIRECT("Schede!G"&amp;A143+5))</f>
        <v xml:space="preserve"> 
</v>
      </c>
      <c r="J143" s="34" t="str" cm="1">
        <f t="array" aca="1" ref="J143" ca="1">INDIRECT("Schede!C"&amp;A143+6)</f>
        <v>RTD</v>
      </c>
      <c r="K143" s="34" t="str" cm="1">
        <f t="array" aca="1" ref="K143" ca="1">INDIRECT("Schede!E"&amp;A143+6)</f>
        <v>Fondi Propri o bando PNRR o altro</v>
      </c>
      <c r="L143" s="35" cm="1">
        <f t="array" aca="1" ref="L143" ca="1">INDIRECT("Schede!C"&amp;A143+7)</f>
        <v>44927</v>
      </c>
      <c r="M143" s="35" cm="1">
        <f t="array" aca="1" ref="M143" ca="1">INDIRECT("Schede!C"&amp;A143+8)</f>
        <v>45657</v>
      </c>
      <c r="N143" s="52" cm="1">
        <f t="array" aca="1" ref="N143" ca="1">INDIRECT("Schede!E"&amp;A143+7)</f>
        <v>0</v>
      </c>
      <c r="O143" s="38" t="str" cm="1">
        <f t="array" aca="1" ref="O143" ca="1">INDIRECT("Schede!F"&amp;A143+7)</f>
        <v>Azione in corso</v>
      </c>
    </row>
    <row r="144" spans="1:15" ht="72" x14ac:dyDescent="0.3">
      <c r="A144" s="37">
        <f t="shared" si="2"/>
        <v>1839</v>
      </c>
      <c r="B144" s="42" t="str" cm="1">
        <f t="array" aca="1" ref="B144" ca="1">CONCATENATE(INDIRECT("Schede!C"&amp;A144)," ",CHAR(10),INDIRECT("Schede!C"&amp;A144+1))</f>
        <v>OB.7.1 
CAP7.PA.LA10</v>
      </c>
      <c r="C144" s="42" t="str" cm="1">
        <f t="array" aca="1" ref="C144" ca="1">INDIRECT("Schede!D"&amp;A144)</f>
        <v>Dare impulso allo sviluppo delle Smart Cities e dei Borghi del Futuro</v>
      </c>
      <c r="D144" s="42" t="str" cm="1">
        <f t="array" aca="1" ref="D144" ca="1">INDIRECT("Schede!C"&amp;A144+3)</f>
        <v/>
      </c>
      <c r="E144" s="42" t="str" cm="1">
        <f t="array" aca="1" ref="E144" ca="1">CONCATENATE(INDIRECT("Schede!F"&amp;A144+3)," ",CHAR(10),INDIRECT("Schede!G"&amp;A144+3))</f>
        <v xml:space="preserve"> 
</v>
      </c>
      <c r="F144" s="42" t="str" cm="1">
        <f t="array" aca="1" ref="F144" ca="1">INDIRECT("Schede!C"&amp;A144+4)</f>
        <v>Le PA, che ne hanno necessità, programmano i fabbisogni di innovazione, beni e servizi innovativi per l’anno 2024</v>
      </c>
      <c r="G144" s="42" t="str" cm="1">
        <f t="array" aca="1" ref="G144" ca="1">CONCATENATE(INDIRECT("Schede!F"&amp;A144+4)," ",CHAR(10),INDIRECT("Schede!G"&amp;A144+4))</f>
        <v xml:space="preserve"> 
Entro ottobre 2023 </v>
      </c>
      <c r="H144" s="42" t="str" cm="1">
        <f t="array" aca="1" ref="H144" ca="1">INDIRECT("Schede!C"&amp;A144+5)</f>
        <v/>
      </c>
      <c r="I144" s="34" t="str" cm="1">
        <f t="array" aca="1" ref="I144" ca="1">CONCATENATE(INDIRECT("Schede!F"&amp;A144+5)," ",CHAR(10),INDIRECT("Schede!G"&amp;A144+5))</f>
        <v xml:space="preserve"> 
</v>
      </c>
      <c r="J144" s="34" t="str" cm="1">
        <f t="array" aca="1" ref="J144" ca="1">INDIRECT("Schede!C"&amp;A144+6)</f>
        <v>RTD</v>
      </c>
      <c r="K144" s="34" t="str" cm="1">
        <f t="array" aca="1" ref="K144" ca="1">INDIRECT("Schede!E"&amp;A144+6)</f>
        <v>Fondi Propri o bando PNRR o altro</v>
      </c>
      <c r="L144" s="35" cm="1">
        <f t="array" aca="1" ref="L144" ca="1">INDIRECT("Schede!C"&amp;A144+7)</f>
        <v>44927</v>
      </c>
      <c r="M144" s="35" cm="1">
        <f t="array" aca="1" ref="M144" ca="1">INDIRECT("Schede!C"&amp;A144+8)</f>
        <v>45657</v>
      </c>
      <c r="N144" s="52" cm="1">
        <f t="array" aca="1" ref="N144" ca="1">INDIRECT("Schede!E"&amp;A144+7)</f>
        <v>0</v>
      </c>
      <c r="O144" s="38" t="str" cm="1">
        <f t="array" aca="1" ref="O144" ca="1">INDIRECT("Schede!F"&amp;A144+7)</f>
        <v>Azione in corso</v>
      </c>
    </row>
    <row r="145" spans="1:15" ht="86.4" x14ac:dyDescent="0.3">
      <c r="A145" s="37">
        <f t="shared" si="2"/>
        <v>1852</v>
      </c>
      <c r="B145" s="42" t="str" cm="1">
        <f t="array" aca="1" ref="B145" ca="1">CONCATENATE(INDIRECT("Schede!C"&amp;A145)," ",CHAR(10),INDIRECT("Schede!C"&amp;A145+1))</f>
        <v>OB.7.1 
CAP7.PA.LA11</v>
      </c>
      <c r="C145" s="42" t="str" cm="1">
        <f t="array" aca="1" ref="C145" ca="1">INDIRECT("Schede!D"&amp;A145)</f>
        <v>Dare impulso allo sviluppo delle Smart Cities e dei Borghi del Futuro</v>
      </c>
      <c r="D145" s="42" t="str" cm="1">
        <f t="array" aca="1" ref="D145" ca="1">INDIRECT("Schede!C"&amp;A145+3)</f>
        <v/>
      </c>
      <c r="E145" s="42" t="str" cm="1">
        <f t="array" aca="1" ref="E145" ca="1">CONCATENATE(INDIRECT("Schede!F"&amp;A145+3)," ",CHAR(10),INDIRECT("Schede!G"&amp;A145+3))</f>
        <v xml:space="preserve"> 
</v>
      </c>
      <c r="F145" s="42" t="str" cm="1">
        <f t="array" aca="1" ref="F145" ca="1">INDIRECT("Schede!C"&amp;A145+4)</f>
        <v>Almeno una PA pilota aggiudica un appalto secondo la procedura del Partenariato per l’innovazione, utilizzando piattaforme telematiche interoperabili</v>
      </c>
      <c r="G145" s="42" t="str" cm="1">
        <f t="array" aca="1" ref="G145" ca="1">CONCATENATE(INDIRECT("Schede!F"&amp;A145+4)," ",CHAR(10),INDIRECT("Schede!G"&amp;A145+4))</f>
        <v xml:space="preserve"> 
Entro dicembre 2023 </v>
      </c>
      <c r="H145" s="42" t="str" cm="1">
        <f t="array" aca="1" ref="H145" ca="1">INDIRECT("Schede!C"&amp;A145+5)</f>
        <v/>
      </c>
      <c r="I145" s="34" t="str" cm="1">
        <f t="array" aca="1" ref="I145" ca="1">CONCATENATE(INDIRECT("Schede!F"&amp;A145+5)," ",CHAR(10),INDIRECT("Schede!G"&amp;A145+5))</f>
        <v xml:space="preserve"> 
</v>
      </c>
      <c r="J145" s="34" t="str" cm="1">
        <f t="array" aca="1" ref="J145" ca="1">INDIRECT("Schede!C"&amp;A145+6)</f>
        <v>RTD</v>
      </c>
      <c r="K145" s="34" t="str" cm="1">
        <f t="array" aca="1" ref="K145" ca="1">INDIRECT("Schede!E"&amp;A145+6)</f>
        <v>Fondi Propri o bando PNRR o altro</v>
      </c>
      <c r="L145" s="35" cm="1">
        <f t="array" aca="1" ref="L145" ca="1">INDIRECT("Schede!C"&amp;A145+7)</f>
        <v>44927</v>
      </c>
      <c r="M145" s="35" cm="1">
        <f t="array" aca="1" ref="M145" ca="1">INDIRECT("Schede!C"&amp;A145+8)</f>
        <v>45657</v>
      </c>
      <c r="N145" s="52" cm="1">
        <f t="array" aca="1" ref="N145" ca="1">INDIRECT("Schede!E"&amp;A145+7)</f>
        <v>0</v>
      </c>
      <c r="O145" s="38" t="str" cm="1">
        <f t="array" aca="1" ref="O145" ca="1">INDIRECT("Schede!F"&amp;A145+7)</f>
        <v>Azione in corso</v>
      </c>
    </row>
    <row r="146" spans="1:15" ht="43.2" x14ac:dyDescent="0.3">
      <c r="A146" s="37">
        <f t="shared" si="2"/>
        <v>1865</v>
      </c>
      <c r="B146" s="42" t="str" cm="1">
        <f t="array" aca="1" ref="B146" ca="1">CONCATENATE(INDIRECT("Schede!C"&amp;A146)," ",CHAR(10),INDIRECT("Schede!C"&amp;A146+1))</f>
        <v>OB.7.1 
CAP7.PA.LA17</v>
      </c>
      <c r="C146" s="42" t="str" cm="1">
        <f t="array" aca="1" ref="C146" ca="1">INDIRECT("Schede!D"&amp;A146)</f>
        <v>Dare impulso allo sviluppo delle Smart Cities e dei Borghi del Futuro</v>
      </c>
      <c r="D146" s="42" t="str" cm="1">
        <f t="array" aca="1" ref="D146" ca="1">INDIRECT("Schede!C"&amp;A146+3)</f>
        <v/>
      </c>
      <c r="E146" s="42" t="str" cm="1">
        <f t="array" aca="1" ref="E146" ca="1">CONCATENATE(INDIRECT("Schede!F"&amp;A146+3)," ",CHAR(10),INDIRECT("Schede!G"&amp;A146+3))</f>
        <v xml:space="preserve"> 
</v>
      </c>
      <c r="F146" s="42" t="str" cm="1">
        <f t="array" aca="1" ref="F146" ca="1">INDIRECT("Schede!C"&amp;A146+4)</f>
        <v/>
      </c>
      <c r="G146" s="42" t="str" cm="1">
        <f t="array" aca="1" ref="G146" ca="1">CONCATENATE(INDIRECT("Schede!F"&amp;A146+4)," ",CHAR(10),INDIRECT("Schede!G"&amp;A146+4))</f>
        <v xml:space="preserve"> 
</v>
      </c>
      <c r="H146" s="42" t="str" cm="1">
        <f t="array" aca="1" ref="H146" ca="1">INDIRECT("Schede!C"&amp;A146+5)</f>
        <v/>
      </c>
      <c r="I146" s="34" t="str" cm="1">
        <f t="array" aca="1" ref="I146" ca="1">CONCATENATE(INDIRECT("Schede!F"&amp;A146+5)," ",CHAR(10),INDIRECT("Schede!G"&amp;A146+5))</f>
        <v xml:space="preserve"> 
</v>
      </c>
      <c r="J146" s="34" t="str" cm="1">
        <f t="array" aca="1" ref="J146" ca="1">INDIRECT("Schede!C"&amp;A146+6)</f>
        <v>RTD</v>
      </c>
      <c r="K146" s="34" t="str" cm="1">
        <f t="array" aca="1" ref="K146" ca="1">INDIRECT("Schede!E"&amp;A146+6)</f>
        <v>Fondi Propri o bando PNRR o altro</v>
      </c>
      <c r="L146" s="35" cm="1">
        <f t="array" aca="1" ref="L146" ca="1">INDIRECT("Schede!C"&amp;A146+7)</f>
        <v>44927</v>
      </c>
      <c r="M146" s="35" cm="1">
        <f t="array" aca="1" ref="M146" ca="1">INDIRECT("Schede!C"&amp;A146+8)</f>
        <v>45657</v>
      </c>
      <c r="N146" s="52" cm="1">
        <f t="array" aca="1" ref="N146" ca="1">INDIRECT("Schede!E"&amp;A146+7)</f>
        <v>0</v>
      </c>
      <c r="O146" s="38" t="str" cm="1">
        <f t="array" aca="1" ref="O146" ca="1">INDIRECT("Schede!F"&amp;A146+7)</f>
        <v>Azione in corso</v>
      </c>
    </row>
    <row r="147" spans="1:15" ht="43.2" x14ac:dyDescent="0.3">
      <c r="A147" s="37">
        <f t="shared" si="2"/>
        <v>1878</v>
      </c>
      <c r="B147" s="42" t="str" cm="1">
        <f t="array" aca="1" ref="B147" ca="1">CONCATENATE(INDIRECT("Schede!C"&amp;A147)," ",CHAR(10),INDIRECT("Schede!C"&amp;A147+1))</f>
        <v>OB.7.1 
CAP7.PA.LA18</v>
      </c>
      <c r="C147" s="42" t="str" cm="1">
        <f t="array" aca="1" ref="C147" ca="1">INDIRECT("Schede!D"&amp;A147)</f>
        <v>Dare impulso allo sviluppo delle Smart Cities e dei Borghi del Futuro</v>
      </c>
      <c r="D147" s="42" t="str" cm="1">
        <f t="array" aca="1" ref="D147" ca="1">INDIRECT("Schede!C"&amp;A147+3)</f>
        <v/>
      </c>
      <c r="E147" s="42" t="str" cm="1">
        <f t="array" aca="1" ref="E147" ca="1">CONCATENATE(INDIRECT("Schede!F"&amp;A147+3)," ",CHAR(10),INDIRECT("Schede!G"&amp;A147+3))</f>
        <v xml:space="preserve"> 
</v>
      </c>
      <c r="F147" s="42" t="str" cm="1">
        <f t="array" aca="1" ref="F147" ca="1">INDIRECT("Schede!C"&amp;A147+4)</f>
        <v/>
      </c>
      <c r="G147" s="42" t="str" cm="1">
        <f t="array" aca="1" ref="G147" ca="1">CONCATENATE(INDIRECT("Schede!F"&amp;A147+4)," ",CHAR(10),INDIRECT("Schede!G"&amp;A147+4))</f>
        <v xml:space="preserve"> 
</v>
      </c>
      <c r="H147" s="42" t="str" cm="1">
        <f t="array" aca="1" ref="H147" ca="1">INDIRECT("Schede!C"&amp;A147+5)</f>
        <v/>
      </c>
      <c r="I147" s="34" t="str" cm="1">
        <f t="array" aca="1" ref="I147" ca="1">CONCATENATE(INDIRECT("Schede!F"&amp;A147+5)," ",CHAR(10),INDIRECT("Schede!G"&amp;A147+5))</f>
        <v xml:space="preserve"> 
</v>
      </c>
      <c r="J147" s="34" t="str" cm="1">
        <f t="array" aca="1" ref="J147" ca="1">INDIRECT("Schede!C"&amp;A147+6)</f>
        <v>RTD</v>
      </c>
      <c r="K147" s="34" t="str" cm="1">
        <f t="array" aca="1" ref="K147" ca="1">INDIRECT("Schede!E"&amp;A147+6)</f>
        <v>Fondi Propri o bando PNRR o altro</v>
      </c>
      <c r="L147" s="35" cm="1">
        <f t="array" aca="1" ref="L147" ca="1">INDIRECT("Schede!C"&amp;A147+7)</f>
        <v>44927</v>
      </c>
      <c r="M147" s="35" cm="1">
        <f t="array" aca="1" ref="M147" ca="1">INDIRECT("Schede!C"&amp;A147+8)</f>
        <v>45657</v>
      </c>
      <c r="N147" s="52" cm="1">
        <f t="array" aca="1" ref="N147" ca="1">INDIRECT("Schede!E"&amp;A147+7)</f>
        <v>0</v>
      </c>
      <c r="O147" s="38" t="str" cm="1">
        <f t="array" aca="1" ref="O147" ca="1">INDIRECT("Schede!F"&amp;A147+7)</f>
        <v>Azione in corso</v>
      </c>
    </row>
    <row r="148" spans="1:15" ht="144" x14ac:dyDescent="0.3">
      <c r="A148" s="37">
        <f t="shared" si="2"/>
        <v>1891</v>
      </c>
      <c r="B148" s="42" t="str" cm="1">
        <f t="array" aca="1" ref="B148" ca="1">CONCATENATE(INDIRECT("Schede!C"&amp;A148)," ",CHAR(10),INDIRECT("Schede!C"&amp;A148+1))</f>
        <v>OB.7.2 
CAP7.PA.LA12</v>
      </c>
      <c r="C148" s="42" t="str" cm="1">
        <f t="array" aca="1" ref="C148" ca="1">INDIRECT("Schede!D"&amp;A148)</f>
        <v>Rafforzare le competenze digitali per la PA e per il Paese e favorire l’inclusione digitale</v>
      </c>
      <c r="D148" s="42" t="str" cm="1">
        <f t="array" aca="1" ref="D148" ca="1">INDIRECT("Schede!C"&amp;A148+3)</f>
        <v/>
      </c>
      <c r="E148" s="42" t="str" cm="1">
        <f t="array" aca="1" ref="E148" ca="1">CONCATENATE(INDIRECT("Schede!F"&amp;A148+3)," ",CHAR(10),INDIRECT("Schede!G"&amp;A148+3))</f>
        <v xml:space="preserve"> 
</v>
      </c>
      <c r="F148" s="42" t="str" cm="1">
        <f t="array" aca="1" ref="F148" ca="1">INDIRECT("Schede!C"&amp;A148+4)</f>
        <v>Le PA, in funzione delle proprie necessità, partecipano alle iniziative pilota, alle iniziative di sensibilizzazione e a quelle di formazione di base e specialistica previste dal Piano triennale e in linea con il Piano strategico nazionale per le competenze digitali</v>
      </c>
      <c r="G148" s="42" t="str" cm="1">
        <f t="array" aca="1" ref="G148" ca="1">CONCATENATE(INDIRECT("Schede!F"&amp;A148+4)," ",CHAR(10),INDIRECT("Schede!G"&amp;A148+4))</f>
        <v xml:space="preserve">Da gennaio 2021 (in corso)  
</v>
      </c>
      <c r="H148" s="42" t="str" cm="1">
        <f t="array" aca="1" ref="H148" ca="1">INDIRECT("Schede!C"&amp;A148+5)</f>
        <v/>
      </c>
      <c r="I148" s="34" t="str" cm="1">
        <f t="array" aca="1" ref="I148" ca="1">CONCATENATE(INDIRECT("Schede!F"&amp;A148+5)," ",CHAR(10),INDIRECT("Schede!G"&amp;A148+5))</f>
        <v xml:space="preserve"> 
</v>
      </c>
      <c r="J148" s="34" t="str" cm="1">
        <f t="array" aca="1" ref="J148" ca="1">INDIRECT("Schede!C"&amp;A148+6)</f>
        <v>RTD</v>
      </c>
      <c r="K148" s="34" t="str" cm="1">
        <f t="array" aca="1" ref="K148" ca="1">INDIRECT("Schede!E"&amp;A148+6)</f>
        <v>Fondi Propri o bando PNRR o altro</v>
      </c>
      <c r="L148" s="35" cm="1">
        <f t="array" aca="1" ref="L148" ca="1">INDIRECT("Schede!C"&amp;A148+7)</f>
        <v>44927</v>
      </c>
      <c r="M148" s="35" cm="1">
        <f t="array" aca="1" ref="M148" ca="1">INDIRECT("Schede!C"&amp;A148+8)</f>
        <v>45657</v>
      </c>
      <c r="N148" s="52" cm="1">
        <f t="array" aca="1" ref="N148" ca="1">INDIRECT("Schede!E"&amp;A148+7)</f>
        <v>0</v>
      </c>
      <c r="O148" s="38" t="str" cm="1">
        <f t="array" aca="1" ref="O148" ca="1">INDIRECT("Schede!F"&amp;A148+7)</f>
        <v>Azione in corso</v>
      </c>
    </row>
    <row r="149" spans="1:15" ht="86.4" x14ac:dyDescent="0.3">
      <c r="A149" s="37">
        <f t="shared" si="2"/>
        <v>1904</v>
      </c>
      <c r="B149" s="42" t="str" cm="1">
        <f t="array" aca="1" ref="B149" ca="1">CONCATENATE(INDIRECT("Schede!C"&amp;A149)," ",CHAR(10),INDIRECT("Schede!C"&amp;A149+1))</f>
        <v>OB.7.2 
CAP7.PA.LA13</v>
      </c>
      <c r="C149" s="42" t="str" cm="1">
        <f t="array" aca="1" ref="C149" ca="1">INDIRECT("Schede!D"&amp;A149)</f>
        <v>Rafforzare le competenze digitali per la PA e per il Paese e favorire l’inclusione digitale</v>
      </c>
      <c r="D149" s="42" t="str" cm="1">
        <f t="array" aca="1" ref="D149" ca="1">INDIRECT("Schede!C"&amp;A149+3)</f>
        <v/>
      </c>
      <c r="E149" s="42" t="str" cm="1">
        <f t="array" aca="1" ref="E149" ca="1">CONCATENATE(INDIRECT("Schede!F"&amp;A149+3)," ",CHAR(10),INDIRECT("Schede!G"&amp;A149+3))</f>
        <v xml:space="preserve"> 
</v>
      </c>
      <c r="F149" s="42" t="str" cm="1">
        <f t="array" aca="1" ref="F149" ca="1">INDIRECT("Schede!C"&amp;A149+4)</f>
        <v>Le PA, in funzione delle proprie necessità, partecipano alle attività di formazione “Monitoraggio dei contratti ICT” secondo le indicazioni fornite da AGID</v>
      </c>
      <c r="G149" s="42" t="str" cm="1">
        <f t="array" aca="1" ref="G149" ca="1">CONCATENATE(INDIRECT("Schede!F"&amp;A149+4)," ",CHAR(10),INDIRECT("Schede!G"&amp;A149+4))</f>
        <v xml:space="preserve">Da settembre 2021 (in corso)  
</v>
      </c>
      <c r="H149" s="42" t="str" cm="1">
        <f t="array" aca="1" ref="H149" ca="1">INDIRECT("Schede!C"&amp;A149+5)</f>
        <v/>
      </c>
      <c r="I149" s="34" t="str" cm="1">
        <f t="array" aca="1" ref="I149" ca="1">CONCATENATE(INDIRECT("Schede!F"&amp;A149+5)," ",CHAR(10),INDIRECT("Schede!G"&amp;A149+5))</f>
        <v xml:space="preserve"> 
</v>
      </c>
      <c r="J149" s="34" t="str" cm="1">
        <f t="array" aca="1" ref="J149" ca="1">INDIRECT("Schede!C"&amp;A149+6)</f>
        <v>RTD</v>
      </c>
      <c r="K149" s="34" t="str" cm="1">
        <f t="array" aca="1" ref="K149" ca="1">INDIRECT("Schede!E"&amp;A149+6)</f>
        <v>Fondi Propri o bando PNRR o altro</v>
      </c>
      <c r="L149" s="35" cm="1">
        <f t="array" aca="1" ref="L149" ca="1">INDIRECT("Schede!C"&amp;A149+7)</f>
        <v>44927</v>
      </c>
      <c r="M149" s="35" cm="1">
        <f t="array" aca="1" ref="M149" ca="1">INDIRECT("Schede!C"&amp;A149+8)</f>
        <v>45657</v>
      </c>
      <c r="N149" s="52" cm="1">
        <f t="array" aca="1" ref="N149" ca="1">INDIRECT("Schede!E"&amp;A149+7)</f>
        <v>0</v>
      </c>
      <c r="O149" s="38" t="str" cm="1">
        <f t="array" aca="1" ref="O149" ca="1">INDIRECT("Schede!F"&amp;A149+7)</f>
        <v>Azione in corso</v>
      </c>
    </row>
    <row r="150" spans="1:15" ht="129.6" x14ac:dyDescent="0.3">
      <c r="A150" s="37">
        <f t="shared" si="2"/>
        <v>1917</v>
      </c>
      <c r="B150" s="42" t="str" cm="1">
        <f t="array" aca="1" ref="B150" ca="1">CONCATENATE(INDIRECT("Schede!C"&amp;A150)," ",CHAR(10),INDIRECT("Schede!C"&amp;A150+1))</f>
        <v>OB.7.2 
CAP7.PA.LA14</v>
      </c>
      <c r="C150" s="42" t="str" cm="1">
        <f t="array" aca="1" ref="C150" ca="1">INDIRECT("Schede!D"&amp;A150)</f>
        <v>Rafforzare le competenze digitali per la PA e per il Paese e favorire l’inclusione digitale</v>
      </c>
      <c r="D150" s="42" t="str" cm="1">
        <f t="array" aca="1" ref="D150" ca="1">INDIRECT("Schede!C"&amp;A150+3)</f>
        <v/>
      </c>
      <c r="E150" s="42" t="str" cm="1">
        <f t="array" aca="1" ref="E150" ca="1">CONCATENATE(INDIRECT("Schede!F"&amp;A150+3)," ",CHAR(10),INDIRECT("Schede!G"&amp;A150+3))</f>
        <v xml:space="preserve"> 
</v>
      </c>
      <c r="F150" s="42" t="str" cm="1">
        <f t="array" aca="1" ref="F150" ca="1">INDIRECT("Schede!C"&amp;A150+4)</f>
        <v>Le PA, in funzione delle proprie necessità, partecipano alle iniziative per lo sviluppo delle competenze digitali dei cittadini previste dal PNRR e in linea con il Piano operativo della Strategia Nazionale per le Competenze Digitali</v>
      </c>
      <c r="G150" s="42" t="str" cm="1">
        <f t="array" aca="1" ref="G150" ca="1">CONCATENATE(INDIRECT("Schede!F"&amp;A150+4)," ",CHAR(10),INDIRECT("Schede!G"&amp;A150+4))</f>
        <v xml:space="preserve">Da aprile 2022  
</v>
      </c>
      <c r="H150" s="42" t="str" cm="1">
        <f t="array" aca="1" ref="H150" ca="1">INDIRECT("Schede!C"&amp;A150+5)</f>
        <v/>
      </c>
      <c r="I150" s="34" t="str" cm="1">
        <f t="array" aca="1" ref="I150" ca="1">CONCATENATE(INDIRECT("Schede!F"&amp;A150+5)," ",CHAR(10),INDIRECT("Schede!G"&amp;A150+5))</f>
        <v xml:space="preserve"> 
</v>
      </c>
      <c r="J150" s="34" t="str" cm="1">
        <f t="array" aca="1" ref="J150" ca="1">INDIRECT("Schede!C"&amp;A150+6)</f>
        <v>RTD</v>
      </c>
      <c r="K150" s="34" t="str" cm="1">
        <f t="array" aca="1" ref="K150" ca="1">INDIRECT("Schede!E"&amp;A150+6)</f>
        <v>Fondi Propri o bando PNRR o altro</v>
      </c>
      <c r="L150" s="35" cm="1">
        <f t="array" aca="1" ref="L150" ca="1">INDIRECT("Schede!C"&amp;A150+7)</f>
        <v>44927</v>
      </c>
      <c r="M150" s="35" cm="1">
        <f t="array" aca="1" ref="M150" ca="1">INDIRECT("Schede!C"&amp;A150+8)</f>
        <v>45657</v>
      </c>
      <c r="N150" s="52" cm="1">
        <f t="array" aca="1" ref="N150" ca="1">INDIRECT("Schede!E"&amp;A150+7)</f>
        <v>0</v>
      </c>
      <c r="O150" s="38" t="str" cm="1">
        <f t="array" aca="1" ref="O150" ca="1">INDIRECT("Schede!F"&amp;A150+7)</f>
        <v>Azione in corso</v>
      </c>
    </row>
    <row r="151" spans="1:15" ht="115.2" x14ac:dyDescent="0.3">
      <c r="A151" s="37">
        <f t="shared" si="2"/>
        <v>1930</v>
      </c>
      <c r="B151" s="42" t="str" cm="1">
        <f t="array" aca="1" ref="B151" ca="1">CONCATENATE(INDIRECT("Schede!C"&amp;A151)," ",CHAR(10),INDIRECT("Schede!C"&amp;A151+1))</f>
        <v>OB.7.2 
CAP7.PA.LA15</v>
      </c>
      <c r="C151" s="42" t="str" cm="1">
        <f t="array" aca="1" ref="C151" ca="1">INDIRECT("Schede!D"&amp;A151)</f>
        <v>Rafforzare le competenze digitali per la PA e per il Paese e favorire l’inclusione digitale</v>
      </c>
      <c r="D151" s="42" t="str" cm="1">
        <f t="array" aca="1" ref="D151" ca="1">INDIRECT("Schede!C"&amp;A151+3)</f>
        <v/>
      </c>
      <c r="E151" s="42" t="str" cm="1">
        <f t="array" aca="1" ref="E151" ca="1">CONCATENATE(INDIRECT("Schede!F"&amp;A151+3)," ",CHAR(10),INDIRECT("Schede!G"&amp;A151+3))</f>
        <v xml:space="preserve"> 
</v>
      </c>
      <c r="F151" s="42" t="str" cm="1">
        <f t="array" aca="1" ref="F151" ca="1">INDIRECT("Schede!C"&amp;A151+4)</f>
        <v>Le PA, in funzione delle proprie necessità, utilizzano tra i riferimenti per i propri piani di azione quanto previsto nel Piano operativo della strategia nazionale per le competenze digitali aggiornato</v>
      </c>
      <c r="G151" s="42" t="str" cm="1">
        <f t="array" aca="1" ref="G151" ca="1">CONCATENATE(INDIRECT("Schede!F"&amp;A151+4)," ",CHAR(10),INDIRECT("Schede!G"&amp;A151+4))</f>
        <v xml:space="preserve">Da aprile 2022  
</v>
      </c>
      <c r="H151" s="42" t="str" cm="1">
        <f t="array" aca="1" ref="H151" ca="1">INDIRECT("Schede!C"&amp;A151+5)</f>
        <v/>
      </c>
      <c r="I151" s="34" t="str" cm="1">
        <f t="array" aca="1" ref="I151" ca="1">CONCATENATE(INDIRECT("Schede!F"&amp;A151+5)," ",CHAR(10),INDIRECT("Schede!G"&amp;A151+5))</f>
        <v xml:space="preserve"> 
</v>
      </c>
      <c r="J151" s="34" t="str" cm="1">
        <f t="array" aca="1" ref="J151" ca="1">INDIRECT("Schede!C"&amp;A151+6)</f>
        <v>RTD</v>
      </c>
      <c r="K151" s="34" t="str" cm="1">
        <f t="array" aca="1" ref="K151" ca="1">INDIRECT("Schede!E"&amp;A151+6)</f>
        <v>Fondi Propri o bando PNRR o altro</v>
      </c>
      <c r="L151" s="35" cm="1">
        <f t="array" aca="1" ref="L151" ca="1">INDIRECT("Schede!C"&amp;A151+7)</f>
        <v>44927</v>
      </c>
      <c r="M151" s="35" cm="1">
        <f t="array" aca="1" ref="M151" ca="1">INDIRECT("Schede!C"&amp;A151+8)</f>
        <v>45657</v>
      </c>
      <c r="N151" s="52" cm="1">
        <f t="array" aca="1" ref="N151" ca="1">INDIRECT("Schede!E"&amp;A151+7)</f>
        <v>0</v>
      </c>
      <c r="O151" s="38" t="str" cm="1">
        <f t="array" aca="1" ref="O151" ca="1">INDIRECT("Schede!F"&amp;A151+7)</f>
        <v>Azione in corso</v>
      </c>
    </row>
    <row r="152" spans="1:15" ht="115.2" x14ac:dyDescent="0.3">
      <c r="A152" s="37">
        <f t="shared" si="2"/>
        <v>1943</v>
      </c>
      <c r="B152" s="42" t="str" cm="1">
        <f t="array" aca="1" ref="B152" ca="1">CONCATENATE(INDIRECT("Schede!C"&amp;A152)," ",CHAR(10),INDIRECT("Schede!C"&amp;A152+1))</f>
        <v>OB.7.2 
CAP7.PA.LA16</v>
      </c>
      <c r="C152" s="42" t="str" cm="1">
        <f t="array" aca="1" ref="C152" ca="1">INDIRECT("Schede!D"&amp;A152)</f>
        <v>Rafforzare le competenze digitali per la PA e per il Paese e favorire l’inclusione digitale</v>
      </c>
      <c r="D152" s="42" t="str" cm="1">
        <f t="array" aca="1" ref="D152" ca="1">INDIRECT("Schede!C"&amp;A152+3)</f>
        <v/>
      </c>
      <c r="E152" s="42" t="str" cm="1">
        <f t="array" aca="1" ref="E152" ca="1">CONCATENATE(INDIRECT("Schede!F"&amp;A152+3)," ",CHAR(10),INDIRECT("Schede!G"&amp;A152+3))</f>
        <v xml:space="preserve"> 
</v>
      </c>
      <c r="F152" s="42" t="str" cm="1">
        <f t="array" aca="1" ref="F152" ca="1">INDIRECT("Schede!C"&amp;A152+4)</f>
        <v>Le PA, in funzione delle proprie necessità, utilizzano tra i riferimenti per i propri piani di azione quanto previsto nel Piano operativo della strategia nazionale per le competenze digitali aggiornato</v>
      </c>
      <c r="G152" s="42" t="str" cm="1">
        <f t="array" aca="1" ref="G152" ca="1">CONCATENATE(INDIRECT("Schede!F"&amp;A152+4)," ",CHAR(10),INDIRECT("Schede!G"&amp;A152+4))</f>
        <v xml:space="preserve">Da aprile 2023  
</v>
      </c>
      <c r="H152" s="42" t="str" cm="1">
        <f t="array" aca="1" ref="H152" ca="1">INDIRECT("Schede!C"&amp;A152+5)</f>
        <v/>
      </c>
      <c r="I152" s="34" t="str" cm="1">
        <f t="array" aca="1" ref="I152" ca="1">CONCATENATE(INDIRECT("Schede!F"&amp;A152+5)," ",CHAR(10),INDIRECT("Schede!G"&amp;A152+5))</f>
        <v xml:space="preserve"> 
</v>
      </c>
      <c r="J152" s="34" t="str" cm="1">
        <f t="array" aca="1" ref="J152" ca="1">INDIRECT("Schede!C"&amp;A152+6)</f>
        <v>RTD</v>
      </c>
      <c r="K152" s="34" t="str" cm="1">
        <f t="array" aca="1" ref="K152" ca="1">INDIRECT("Schede!E"&amp;A152+6)</f>
        <v>Fondi Propri o bando PNRR o altro</v>
      </c>
      <c r="L152" s="35" cm="1">
        <f t="array" aca="1" ref="L152" ca="1">INDIRECT("Schede!C"&amp;A152+7)</f>
        <v>44927</v>
      </c>
      <c r="M152" s="35" cm="1">
        <f t="array" aca="1" ref="M152" ca="1">INDIRECT("Schede!C"&amp;A152+8)</f>
        <v>45657</v>
      </c>
      <c r="N152" s="52" cm="1">
        <f t="array" aca="1" ref="N152" ca="1">INDIRECT("Schede!E"&amp;A152+7)</f>
        <v>0</v>
      </c>
      <c r="O152" s="38" t="str" cm="1">
        <f t="array" aca="1" ref="O152" ca="1">INDIRECT("Schede!F"&amp;A152+7)</f>
        <v>Azione in corso</v>
      </c>
    </row>
    <row r="153" spans="1:15" ht="43.2" x14ac:dyDescent="0.3">
      <c r="A153" s="37">
        <f t="shared" si="2"/>
        <v>1956</v>
      </c>
      <c r="B153" s="42" t="str" cm="1">
        <f t="array" aca="1" ref="B153" ca="1">CONCATENATE(INDIRECT("Schede!C"&amp;A153)," ",CHAR(10),INDIRECT("Schede!C"&amp;A153+1))</f>
        <v>OB.7.2 
CAP7.PA.LA19</v>
      </c>
      <c r="C153" s="42" t="str" cm="1">
        <f t="array" aca="1" ref="C153" ca="1">INDIRECT("Schede!D"&amp;A153)</f>
        <v>Rafforzare le competenze digitali per la PA e per il Paese e favorire l’inclusione digitale</v>
      </c>
      <c r="D153" s="42" t="str" cm="1">
        <f t="array" aca="1" ref="D153" ca="1">INDIRECT("Schede!C"&amp;A153+3)</f>
        <v/>
      </c>
      <c r="E153" s="42" t="str" cm="1">
        <f t="array" aca="1" ref="E153" ca="1">CONCATENATE(INDIRECT("Schede!F"&amp;A153+3)," ",CHAR(10),INDIRECT("Schede!G"&amp;A153+3))</f>
        <v xml:space="preserve"> 
</v>
      </c>
      <c r="F153" s="42" t="str" cm="1">
        <f t="array" aca="1" ref="F153" ca="1">INDIRECT("Schede!C"&amp;A153+4)</f>
        <v/>
      </c>
      <c r="G153" s="42" t="str" cm="1">
        <f t="array" aca="1" ref="G153" ca="1">CONCATENATE(INDIRECT("Schede!F"&amp;A153+4)," ",CHAR(10),INDIRECT("Schede!G"&amp;A153+4))</f>
        <v xml:space="preserve"> 
</v>
      </c>
      <c r="H153" s="42" t="str" cm="1">
        <f t="array" aca="1" ref="H153" ca="1">INDIRECT("Schede!C"&amp;A153+5)</f>
        <v/>
      </c>
      <c r="I153" s="34" t="str" cm="1">
        <f t="array" aca="1" ref="I153" ca="1">CONCATENATE(INDIRECT("Schede!F"&amp;A153+5)," ",CHAR(10),INDIRECT("Schede!G"&amp;A153+5))</f>
        <v xml:space="preserve"> 
</v>
      </c>
      <c r="J153" s="34" t="str" cm="1">
        <f t="array" aca="1" ref="J153" ca="1">INDIRECT("Schede!C"&amp;A153+6)</f>
        <v>RTD</v>
      </c>
      <c r="K153" s="34" t="str" cm="1">
        <f t="array" aca="1" ref="K153" ca="1">INDIRECT("Schede!E"&amp;A153+6)</f>
        <v>Fondi Propri o bando PNRR o altro</v>
      </c>
      <c r="L153" s="35" cm="1">
        <f t="array" aca="1" ref="L153" ca="1">INDIRECT("Schede!C"&amp;A153+7)</f>
        <v>44927</v>
      </c>
      <c r="M153" s="35" cm="1">
        <f t="array" aca="1" ref="M153" ca="1">INDIRECT("Schede!C"&amp;A153+8)</f>
        <v>45657</v>
      </c>
      <c r="N153" s="52" cm="1">
        <f t="array" aca="1" ref="N153" ca="1">INDIRECT("Schede!E"&amp;A153+7)</f>
        <v>0</v>
      </c>
      <c r="O153" s="38" t="str" cm="1">
        <f t="array" aca="1" ref="O153" ca="1">INDIRECT("Schede!F"&amp;A153+7)</f>
        <v>Azione in corso</v>
      </c>
    </row>
    <row r="154" spans="1:15" ht="43.2" x14ac:dyDescent="0.3">
      <c r="A154" s="37">
        <f t="shared" si="2"/>
        <v>1969</v>
      </c>
      <c r="B154" s="42" t="str" cm="1">
        <f t="array" aca="1" ref="B154" ca="1">CONCATENATE(INDIRECT("Schede!C"&amp;A154)," ",CHAR(10),INDIRECT("Schede!C"&amp;A154+1))</f>
        <v>OB.7.2 
CAP7.PA.LA20</v>
      </c>
      <c r="C154" s="42" t="str" cm="1">
        <f t="array" aca="1" ref="C154" ca="1">INDIRECT("Schede!D"&amp;A154)</f>
        <v>Rafforzare le competenze digitali per la PA e per il Paese e favorire l’inclusione digitale</v>
      </c>
      <c r="D154" s="42" t="str" cm="1">
        <f t="array" aca="1" ref="D154" ca="1">INDIRECT("Schede!C"&amp;A154+3)</f>
        <v/>
      </c>
      <c r="E154" s="42" t="str" cm="1">
        <f t="array" aca="1" ref="E154" ca="1">CONCATENATE(INDIRECT("Schede!F"&amp;A154+3)," ",CHAR(10),INDIRECT("Schede!G"&amp;A154+3))</f>
        <v xml:space="preserve"> 
</v>
      </c>
      <c r="F154" s="42" t="str" cm="1">
        <f t="array" aca="1" ref="F154" ca="1">INDIRECT("Schede!C"&amp;A154+4)</f>
        <v/>
      </c>
      <c r="G154" s="42" t="str" cm="1">
        <f t="array" aca="1" ref="G154" ca="1">CONCATENATE(INDIRECT("Schede!F"&amp;A154+4)," ",CHAR(10),INDIRECT("Schede!G"&amp;A154+4))</f>
        <v xml:space="preserve"> 
</v>
      </c>
      <c r="H154" s="42" t="str" cm="1">
        <f t="array" aca="1" ref="H154" ca="1">INDIRECT("Schede!C"&amp;A154+5)</f>
        <v/>
      </c>
      <c r="I154" s="34" t="str" cm="1">
        <f t="array" aca="1" ref="I154" ca="1">CONCATENATE(INDIRECT("Schede!F"&amp;A154+5)," ",CHAR(10),INDIRECT("Schede!G"&amp;A154+5))</f>
        <v xml:space="preserve"> 
</v>
      </c>
      <c r="J154" s="34" t="str" cm="1">
        <f t="array" aca="1" ref="J154" ca="1">INDIRECT("Schede!C"&amp;A154+6)</f>
        <v>RTD</v>
      </c>
      <c r="K154" s="34" t="str" cm="1">
        <f t="array" aca="1" ref="K154" ca="1">INDIRECT("Schede!E"&amp;A154+6)</f>
        <v>Fondi Propri o bando PNRR o altro</v>
      </c>
      <c r="L154" s="35" cm="1">
        <f t="array" aca="1" ref="L154" ca="1">INDIRECT("Schede!C"&amp;A154+7)</f>
        <v>44927</v>
      </c>
      <c r="M154" s="35" cm="1">
        <f t="array" aca="1" ref="M154" ca="1">INDIRECT("Schede!C"&amp;A154+8)</f>
        <v>45657</v>
      </c>
      <c r="N154" s="52" cm="1">
        <f t="array" aca="1" ref="N154" ca="1">INDIRECT("Schede!E"&amp;A154+7)</f>
        <v>0</v>
      </c>
      <c r="O154" s="38" t="str" cm="1">
        <f t="array" aca="1" ref="O154" ca="1">INDIRECT("Schede!F"&amp;A154+7)</f>
        <v>Azione in corso</v>
      </c>
    </row>
    <row r="155" spans="1:15" ht="43.2" x14ac:dyDescent="0.3">
      <c r="A155" s="37">
        <f t="shared" si="2"/>
        <v>1982</v>
      </c>
      <c r="B155" s="42" t="str" cm="1">
        <f t="array" aca="1" ref="B155" ca="1">CONCATENATE(INDIRECT("Schede!C"&amp;A155)," ",CHAR(10),INDIRECT("Schede!C"&amp;A155+1))</f>
        <v>OB.7.2 
CAP7.PA.LA21</v>
      </c>
      <c r="C155" s="42" t="str" cm="1">
        <f t="array" aca="1" ref="C155" ca="1">INDIRECT("Schede!D"&amp;A155)</f>
        <v>Rafforzare le competenze digitali per la PA e per il Paese e favorire l’inclusione digitale</v>
      </c>
      <c r="D155" s="42" t="str" cm="1">
        <f t="array" aca="1" ref="D155" ca="1">INDIRECT("Schede!C"&amp;A155+3)</f>
        <v/>
      </c>
      <c r="E155" s="42" t="str" cm="1">
        <f t="array" aca="1" ref="E155" ca="1">CONCATENATE(INDIRECT("Schede!F"&amp;A155+3)," ",CHAR(10),INDIRECT("Schede!G"&amp;A155+3))</f>
        <v xml:space="preserve"> 
</v>
      </c>
      <c r="F155" s="42" t="str" cm="1">
        <f t="array" aca="1" ref="F155" ca="1">INDIRECT("Schede!C"&amp;A155+4)</f>
        <v/>
      </c>
      <c r="G155" s="42" t="str" cm="1">
        <f t="array" aca="1" ref="G155" ca="1">CONCATENATE(INDIRECT("Schede!F"&amp;A155+4)," ",CHAR(10),INDIRECT("Schede!G"&amp;A155+4))</f>
        <v xml:space="preserve"> 
</v>
      </c>
      <c r="H155" s="42" t="str" cm="1">
        <f t="array" aca="1" ref="H155" ca="1">INDIRECT("Schede!C"&amp;A155+5)</f>
        <v/>
      </c>
      <c r="I155" s="34" t="str" cm="1">
        <f t="array" aca="1" ref="I155" ca="1">CONCATENATE(INDIRECT("Schede!F"&amp;A155+5)," ",CHAR(10),INDIRECT("Schede!G"&amp;A155+5))</f>
        <v xml:space="preserve"> 
</v>
      </c>
      <c r="J155" s="34" t="str" cm="1">
        <f t="array" aca="1" ref="J155" ca="1">INDIRECT("Schede!C"&amp;A155+6)</f>
        <v>RTD</v>
      </c>
      <c r="K155" s="34" t="str" cm="1">
        <f t="array" aca="1" ref="K155" ca="1">INDIRECT("Schede!E"&amp;A155+6)</f>
        <v>Fondi Propri o bando PNRR o altro</v>
      </c>
      <c r="L155" s="35" cm="1">
        <f t="array" aca="1" ref="L155" ca="1">INDIRECT("Schede!C"&amp;A155+7)</f>
        <v>44927</v>
      </c>
      <c r="M155" s="35" cm="1">
        <f t="array" aca="1" ref="M155" ca="1">INDIRECT("Schede!C"&amp;A155+8)</f>
        <v>45657</v>
      </c>
      <c r="N155" s="52" cm="1">
        <f t="array" aca="1" ref="N155" ca="1">INDIRECT("Schede!E"&amp;A155+7)</f>
        <v>0</v>
      </c>
      <c r="O155" s="38" t="str" cm="1">
        <f t="array" aca="1" ref="O155" ca="1">INDIRECT("Schede!F"&amp;A155+7)</f>
        <v>Azione in corso</v>
      </c>
    </row>
    <row r="156" spans="1:15" ht="43.2" x14ac:dyDescent="0.3">
      <c r="A156" s="37">
        <f t="shared" si="2"/>
        <v>1995</v>
      </c>
      <c r="B156" s="42" t="str" cm="1">
        <f t="array" aca="1" ref="B156" ca="1">CONCATENATE(INDIRECT("Schede!C"&amp;A156)," ",CHAR(10),INDIRECT("Schede!C"&amp;A156+1))</f>
        <v>OB.7.2 
CAP7.PA.LA22</v>
      </c>
      <c r="C156" s="42" t="str" cm="1">
        <f t="array" aca="1" ref="C156" ca="1">INDIRECT("Schede!D"&amp;A156)</f>
        <v>Rafforzare le competenze digitali per la PA e per il Paese e favorire l’inclusione digitale</v>
      </c>
      <c r="D156" s="42" t="str" cm="1">
        <f t="array" aca="1" ref="D156" ca="1">INDIRECT("Schede!C"&amp;A156+3)</f>
        <v/>
      </c>
      <c r="E156" s="42" t="str" cm="1">
        <f t="array" aca="1" ref="E156" ca="1">CONCATENATE(INDIRECT("Schede!F"&amp;A156+3)," ",CHAR(10),INDIRECT("Schede!G"&amp;A156+3))</f>
        <v xml:space="preserve"> 
</v>
      </c>
      <c r="F156" s="42" t="str" cm="1">
        <f t="array" aca="1" ref="F156" ca="1">INDIRECT("Schede!C"&amp;A156+4)</f>
        <v/>
      </c>
      <c r="G156" s="42" t="str" cm="1">
        <f t="array" aca="1" ref="G156" ca="1">CONCATENATE(INDIRECT("Schede!F"&amp;A156+4)," ",CHAR(10),INDIRECT("Schede!G"&amp;A156+4))</f>
        <v xml:space="preserve"> 
</v>
      </c>
      <c r="H156" s="42" t="str" cm="1">
        <f t="array" aca="1" ref="H156" ca="1">INDIRECT("Schede!C"&amp;A156+5)</f>
        <v/>
      </c>
      <c r="I156" s="34" t="str" cm="1">
        <f t="array" aca="1" ref="I156" ca="1">CONCATENATE(INDIRECT("Schede!F"&amp;A156+5)," ",CHAR(10),INDIRECT("Schede!G"&amp;A156+5))</f>
        <v xml:space="preserve"> 
</v>
      </c>
      <c r="J156" s="34" t="str" cm="1">
        <f t="array" aca="1" ref="J156" ca="1">INDIRECT("Schede!C"&amp;A156+6)</f>
        <v>RTD</v>
      </c>
      <c r="K156" s="34" t="str" cm="1">
        <f t="array" aca="1" ref="K156" ca="1">INDIRECT("Schede!E"&amp;A156+6)</f>
        <v>Fondi Propri o bando PNRR o altro</v>
      </c>
      <c r="L156" s="35" cm="1">
        <f t="array" aca="1" ref="L156" ca="1">INDIRECT("Schede!C"&amp;A156+7)</f>
        <v>44927</v>
      </c>
      <c r="M156" s="35" cm="1">
        <f t="array" aca="1" ref="M156" ca="1">INDIRECT("Schede!C"&amp;A156+8)</f>
        <v>45657</v>
      </c>
      <c r="N156" s="52" cm="1">
        <f t="array" aca="1" ref="N156" ca="1">INDIRECT("Schede!E"&amp;A156+7)</f>
        <v>0</v>
      </c>
      <c r="O156" s="38" t="str" cm="1">
        <f t="array" aca="1" ref="O156" ca="1">INDIRECT("Schede!F"&amp;A156+7)</f>
        <v>Azione in corso</v>
      </c>
    </row>
    <row r="157" spans="1:15" ht="129.6" x14ac:dyDescent="0.3">
      <c r="A157" s="37">
        <f t="shared" si="2"/>
        <v>2008</v>
      </c>
      <c r="B157" s="42" t="str" cm="1">
        <f t="array" aca="1" ref="B157" ca="1">CONCATENATE(INDIRECT("Schede!C"&amp;A157)," ",CHAR(10),INDIRECT("Schede!C"&amp;A157+1))</f>
        <v>OB.8.1 
CAP8.PA.LA01</v>
      </c>
      <c r="C157" s="42" t="str" cm="1">
        <f t="array" aca="1" ref="C157" ca="1">INDIRECT("Schede!D"&amp;A157)</f>
        <v>Rafforzare le leve per l’innovazione delle PA e dei territori Coinvolgimento attivo delle amministrazioni e dei territori</v>
      </c>
      <c r="D157" s="42" t="str" cm="1">
        <f t="array" aca="1" ref="D157" ca="1">INDIRECT("Schede!C"&amp;A157+3)</f>
        <v>Le Regioni e Province Autonome e le PAL interessate avviano attività di animazione per la costituzione di Nodi Territoriali di Competenza del CdCT “Riuso e Open Source” (include un assessment sulle esperienze maturate e sulle competenze) a seguito della definizione dei requisiti per la costituzione dei NTC</v>
      </c>
      <c r="E157" s="42" t="str" cm="1">
        <f t="array" aca="1" ref="E157" ca="1">CONCATENATE(INDIRECT("Schede!F"&amp;A157+3)," ",CHAR(10),INDIRECT("Schede!G"&amp;A157+3))</f>
        <v xml:space="preserve">Da settembre 2020  
</v>
      </c>
      <c r="F157" s="42" t="str" cm="1">
        <f t="array" aca="1" ref="F157" ca="1">INDIRECT("Schede!C"&amp;A157+4)</f>
        <v/>
      </c>
      <c r="G157" s="42" t="str" cm="1">
        <f t="array" aca="1" ref="G157" ca="1">CONCATENATE(INDIRECT("Schede!F"&amp;A157+4)," ",CHAR(10),INDIRECT("Schede!G"&amp;A157+4))</f>
        <v xml:space="preserve"> 
</v>
      </c>
      <c r="H157" s="42" t="str" cm="1">
        <f t="array" aca="1" ref="H157" ca="1">INDIRECT("Schede!C"&amp;A157+5)</f>
        <v/>
      </c>
      <c r="I157" s="34" t="str" cm="1">
        <f t="array" aca="1" ref="I157" ca="1">CONCATENATE(INDIRECT("Schede!F"&amp;A157+5)," ",CHAR(10),INDIRECT("Schede!G"&amp;A157+5))</f>
        <v xml:space="preserve"> 
</v>
      </c>
      <c r="J157" s="34" t="str" cm="1">
        <f t="array" aca="1" ref="J157" ca="1">INDIRECT("Schede!C"&amp;A157+6)</f>
        <v>RTD</v>
      </c>
      <c r="K157" s="34" t="str" cm="1">
        <f t="array" aca="1" ref="K157" ca="1">INDIRECT("Schede!E"&amp;A157+6)</f>
        <v>Fondi Propri o bando PNRR o altro</v>
      </c>
      <c r="L157" s="35" cm="1">
        <f t="array" aca="1" ref="L157" ca="1">INDIRECT("Schede!C"&amp;A157+7)</f>
        <v>44927</v>
      </c>
      <c r="M157" s="35" cm="1">
        <f t="array" aca="1" ref="M157" ca="1">INDIRECT("Schede!C"&amp;A157+8)</f>
        <v>45657</v>
      </c>
      <c r="N157" s="52" cm="1">
        <f t="array" aca="1" ref="N157" ca="1">INDIRECT("Schede!E"&amp;A157+7)</f>
        <v>0</v>
      </c>
      <c r="O157" s="38" t="str" cm="1">
        <f t="array" aca="1" ref="O157" ca="1">INDIRECT("Schede!F"&amp;A157+7)</f>
        <v>Azione in corso</v>
      </c>
    </row>
    <row r="158" spans="1:15" ht="86.4" x14ac:dyDescent="0.3">
      <c r="A158" s="37">
        <f t="shared" si="2"/>
        <v>2021</v>
      </c>
      <c r="B158" s="42" t="str" cm="1">
        <f t="array" aca="1" ref="B158" ca="1">CONCATENATE(INDIRECT("Schede!C"&amp;A158)," ",CHAR(10),INDIRECT("Schede!C"&amp;A158+1))</f>
        <v>OB.8.1 
CAP8.PA.LA02</v>
      </c>
      <c r="C158" s="42" t="str" cm="1">
        <f t="array" aca="1" ref="C158" ca="1">INDIRECT("Schede!D"&amp;A158)</f>
        <v>Rafforzare le leve per l’innovazione delle PA e dei territori Coinvolgimento attivo delle amministrazioni e dei territori</v>
      </c>
      <c r="D158" s="42" t="str" cm="1">
        <f t="array" aca="1" ref="D158" ca="1">INDIRECT("Schede!C"&amp;A158+3)</f>
        <v>Le Regioni e Province Autonome, sulla base delle proprie proposte progettuali, avviano le attività definite nei Piani operativi degli Accordi territoriali con il supporto dei PMO</v>
      </c>
      <c r="E158" s="42" t="str" cm="1">
        <f t="array" aca="1" ref="E158" ca="1">CONCATENATE(INDIRECT("Schede!F"&amp;A158+3)," ",CHAR(10),INDIRECT("Schede!G"&amp;A158+3))</f>
        <v xml:space="preserve">Da febbraio 2021  
</v>
      </c>
      <c r="F158" s="42" t="str" cm="1">
        <f t="array" aca="1" ref="F158" ca="1">INDIRECT("Schede!C"&amp;A158+4)</f>
        <v/>
      </c>
      <c r="G158" s="42" t="str" cm="1">
        <f t="array" aca="1" ref="G158" ca="1">CONCATENATE(INDIRECT("Schede!F"&amp;A158+4)," ",CHAR(10),INDIRECT("Schede!G"&amp;A158+4))</f>
        <v xml:space="preserve"> 
</v>
      </c>
      <c r="H158" s="42" t="str" cm="1">
        <f t="array" aca="1" ref="H158" ca="1">INDIRECT("Schede!C"&amp;A158+5)</f>
        <v/>
      </c>
      <c r="I158" s="34" t="str" cm="1">
        <f t="array" aca="1" ref="I158" ca="1">CONCATENATE(INDIRECT("Schede!F"&amp;A158+5)," ",CHAR(10),INDIRECT("Schede!G"&amp;A158+5))</f>
        <v xml:space="preserve"> 
</v>
      </c>
      <c r="J158" s="34" t="str" cm="1">
        <f t="array" aca="1" ref="J158" ca="1">INDIRECT("Schede!C"&amp;A158+6)</f>
        <v>RTD</v>
      </c>
      <c r="K158" s="34" t="str" cm="1">
        <f t="array" aca="1" ref="K158" ca="1">INDIRECT("Schede!E"&amp;A158+6)</f>
        <v>Fondi Propri o bando PNRR o altro</v>
      </c>
      <c r="L158" s="35" cm="1">
        <f t="array" aca="1" ref="L158" ca="1">INDIRECT("Schede!C"&amp;A158+7)</f>
        <v>44927</v>
      </c>
      <c r="M158" s="35" cm="1">
        <f t="array" aca="1" ref="M158" ca="1">INDIRECT("Schede!C"&amp;A158+8)</f>
        <v>45657</v>
      </c>
      <c r="N158" s="52" cm="1">
        <f t="array" aca="1" ref="N158" ca="1">INDIRECT("Schede!E"&amp;A158+7)</f>
        <v>0</v>
      </c>
      <c r="O158" s="38" t="str" cm="1">
        <f t="array" aca="1" ref="O158" ca="1">INDIRECT("Schede!F"&amp;A158+7)</f>
        <v>Azione in corso</v>
      </c>
    </row>
    <row r="159" spans="1:15" ht="86.4" x14ac:dyDescent="0.3">
      <c r="A159" s="37">
        <f t="shared" si="2"/>
        <v>2034</v>
      </c>
      <c r="B159" s="42" t="str" cm="1">
        <f t="array" aca="1" ref="B159" ca="1">CONCATENATE(INDIRECT("Schede!C"&amp;A159)," ",CHAR(10),INDIRECT("Schede!C"&amp;A159+1))</f>
        <v>OB.8.1 
CAP8.PA.LA03</v>
      </c>
      <c r="C159" s="42" t="str" cm="1">
        <f t="array" aca="1" ref="C159" ca="1">INDIRECT("Schede!D"&amp;A159)</f>
        <v>Rafforzare le leve per l’innovazione delle PA e dei territori Coinvolgimento attivo delle amministrazioni e dei territori</v>
      </c>
      <c r="D159" s="42" t="str" cm="1">
        <f t="array" aca="1" ref="D159" ca="1">INDIRECT("Schede!C"&amp;A159+3)</f>
        <v>Le Regioni e Province Autonome e le PAL interessate condividono i Piani operativi di intervento dei Nodi Territoriali di Competenza per il CdCT “Riuso e Open Source” nel rispetto delle specificità dei singoli territori</v>
      </c>
      <c r="E159" s="42" t="str" cm="1">
        <f t="array" aca="1" ref="E159" ca="1">CONCATENATE(INDIRECT("Schede!F"&amp;A159+3)," ",CHAR(10),INDIRECT("Schede!G"&amp;A159+3))</f>
        <v xml:space="preserve">Da marzo 2021  
</v>
      </c>
      <c r="F159" s="42" t="str" cm="1">
        <f t="array" aca="1" ref="F159" ca="1">INDIRECT("Schede!C"&amp;A159+4)</f>
        <v/>
      </c>
      <c r="G159" s="42" t="str" cm="1">
        <f t="array" aca="1" ref="G159" ca="1">CONCATENATE(INDIRECT("Schede!F"&amp;A159+4)," ",CHAR(10),INDIRECT("Schede!G"&amp;A159+4))</f>
        <v xml:space="preserve"> 
</v>
      </c>
      <c r="H159" s="42" t="str" cm="1">
        <f t="array" aca="1" ref="H159" ca="1">INDIRECT("Schede!C"&amp;A159+5)</f>
        <v/>
      </c>
      <c r="I159" s="34" t="str" cm="1">
        <f t="array" aca="1" ref="I159" ca="1">CONCATENATE(INDIRECT("Schede!F"&amp;A159+5)," ",CHAR(10),INDIRECT("Schede!G"&amp;A159+5))</f>
        <v xml:space="preserve"> 
</v>
      </c>
      <c r="J159" s="34" t="str" cm="1">
        <f t="array" aca="1" ref="J159" ca="1">INDIRECT("Schede!C"&amp;A159+6)</f>
        <v>RTD</v>
      </c>
      <c r="K159" s="34" t="str" cm="1">
        <f t="array" aca="1" ref="K159" ca="1">INDIRECT("Schede!E"&amp;A159+6)</f>
        <v>Fondi Propri o bando PNRR o altro</v>
      </c>
      <c r="L159" s="35" cm="1">
        <f t="array" aca="1" ref="L159" ca="1">INDIRECT("Schede!C"&amp;A159+7)</f>
        <v>44927</v>
      </c>
      <c r="M159" s="35" cm="1">
        <f t="array" aca="1" ref="M159" ca="1">INDIRECT("Schede!C"&amp;A159+8)</f>
        <v>45657</v>
      </c>
      <c r="N159" s="52" cm="1">
        <f t="array" aca="1" ref="N159" ca="1">INDIRECT("Schede!E"&amp;A159+7)</f>
        <v>0</v>
      </c>
      <c r="O159" s="38" t="str" cm="1">
        <f t="array" aca="1" ref="O159" ca="1">INDIRECT("Schede!F"&amp;A159+7)</f>
        <v>Azione in corso</v>
      </c>
    </row>
    <row r="160" spans="1:15" ht="72" x14ac:dyDescent="0.3">
      <c r="A160" s="37">
        <f t="shared" si="2"/>
        <v>2047</v>
      </c>
      <c r="B160" s="42" t="str" cm="1">
        <f t="array" aca="1" ref="B160" ca="1">CONCATENATE(INDIRECT("Schede!C"&amp;A160)," ",CHAR(10),INDIRECT("Schede!C"&amp;A160+1))</f>
        <v>OB.8.1 
CAP8.PA.LA04</v>
      </c>
      <c r="C160" s="42" t="str" cm="1">
        <f t="array" aca="1" ref="C160" ca="1">INDIRECT("Schede!D"&amp;A160)</f>
        <v>Rafforzare le leve per l’innovazione delle PA e dei territori Coinvolgimento attivo delle amministrazioni e dei territori</v>
      </c>
      <c r="D160" s="42" t="str" cm="1">
        <f t="array" aca="1" ref="D160" ca="1">INDIRECT("Schede!C"&amp;A160+3)</f>
        <v>Le PAL avviano le attività definite nei Piani operativi degli Accordi territoriali con il supporto dei PMO</v>
      </c>
      <c r="E160" s="42" t="str" cm="1">
        <f t="array" aca="1" ref="E160" ca="1">CONCATENATE(INDIRECT("Schede!F"&amp;A160+3)," ",CHAR(10),INDIRECT("Schede!G"&amp;A160+3))</f>
        <v xml:space="preserve">Da gennaio 2022  
</v>
      </c>
      <c r="F160" s="42" t="str" cm="1">
        <f t="array" aca="1" ref="F160" ca="1">INDIRECT("Schede!C"&amp;A160+4)</f>
        <v/>
      </c>
      <c r="G160" s="42" t="str" cm="1">
        <f t="array" aca="1" ref="G160" ca="1">CONCATENATE(INDIRECT("Schede!F"&amp;A160+4)," ",CHAR(10),INDIRECT("Schede!G"&amp;A160+4))</f>
        <v xml:space="preserve"> 
</v>
      </c>
      <c r="H160" s="42" t="str" cm="1">
        <f t="array" aca="1" ref="H160" ca="1">INDIRECT("Schede!C"&amp;A160+5)</f>
        <v/>
      </c>
      <c r="I160" s="34" t="str" cm="1">
        <f t="array" aca="1" ref="I160" ca="1">CONCATENATE(INDIRECT("Schede!F"&amp;A160+5)," ",CHAR(10),INDIRECT("Schede!G"&amp;A160+5))</f>
        <v xml:space="preserve"> 
</v>
      </c>
      <c r="J160" s="34" t="str" cm="1">
        <f t="array" aca="1" ref="J160" ca="1">INDIRECT("Schede!C"&amp;A160+6)</f>
        <v>RTD</v>
      </c>
      <c r="K160" s="34" t="str" cm="1">
        <f t="array" aca="1" ref="K160" ca="1">INDIRECT("Schede!E"&amp;A160+6)</f>
        <v>Fondi Propri o bando PNRR o altro</v>
      </c>
      <c r="L160" s="35" cm="1">
        <f t="array" aca="1" ref="L160" ca="1">INDIRECT("Schede!C"&amp;A160+7)</f>
        <v>44927</v>
      </c>
      <c r="M160" s="35" cm="1">
        <f t="array" aca="1" ref="M160" ca="1">INDIRECT("Schede!C"&amp;A160+8)</f>
        <v>45657</v>
      </c>
      <c r="N160" s="52" cm="1">
        <f t="array" aca="1" ref="N160" ca="1">INDIRECT("Schede!E"&amp;A160+7)</f>
        <v>0</v>
      </c>
      <c r="O160" s="38" t="str" cm="1">
        <f t="array" aca="1" ref="O160" ca="1">INDIRECT("Schede!F"&amp;A160+7)</f>
        <v>Azione in corso</v>
      </c>
    </row>
    <row r="161" spans="1:15" ht="86.4" x14ac:dyDescent="0.3">
      <c r="A161" s="37">
        <f t="shared" si="2"/>
        <v>2060</v>
      </c>
      <c r="B161" s="42" t="str" cm="1">
        <f t="array" aca="1" ref="B161" ca="1">CONCATENATE(INDIRECT("Schede!C"&amp;A161)," ",CHAR(10),INDIRECT("Schede!C"&amp;A161+1))</f>
        <v>OB.8.1 
CAP8.PA.LA05</v>
      </c>
      <c r="C161" s="42" t="str" cm="1">
        <f t="array" aca="1" ref="C161" ca="1">INDIRECT("Schede!D"&amp;A161)</f>
        <v>Rafforzare le leve per l’innovazione delle PA e dei territori Coinvolgimento attivo delle amministrazioni e dei territori</v>
      </c>
      <c r="D161" s="42" t="str" cm="1">
        <f t="array" aca="1" ref="D161" ca="1">INDIRECT("Schede!C"&amp;A161+3)</f>
        <v>Le Regioni e Province Autonome e le PAL interessate condividono i piani operativi di intervento dei Nodi Territoriali di Competenza per il CdCT “Riuso e Open Source” nel rispetto delle specificità dei singoli territori</v>
      </c>
      <c r="E161" s="42" t="str" cm="1">
        <f t="array" aca="1" ref="E161" ca="1">CONCATENATE(INDIRECT("Schede!F"&amp;A161+3)," ",CHAR(10),INDIRECT("Schede!G"&amp;A161+3))</f>
        <v xml:space="preserve">Da marzo 2022  
</v>
      </c>
      <c r="F161" s="42" t="str" cm="1">
        <f t="array" aca="1" ref="F161" ca="1">INDIRECT("Schede!C"&amp;A161+4)</f>
        <v/>
      </c>
      <c r="G161" s="42" t="str" cm="1">
        <f t="array" aca="1" ref="G161" ca="1">CONCATENATE(INDIRECT("Schede!F"&amp;A161+4)," ",CHAR(10),INDIRECT("Schede!G"&amp;A161+4))</f>
        <v xml:space="preserve"> 
</v>
      </c>
      <c r="H161" s="42" t="str" cm="1">
        <f t="array" aca="1" ref="H161" ca="1">INDIRECT("Schede!C"&amp;A161+5)</f>
        <v/>
      </c>
      <c r="I161" s="34" t="str" cm="1">
        <f t="array" aca="1" ref="I161" ca="1">CONCATENATE(INDIRECT("Schede!F"&amp;A161+5)," ",CHAR(10),INDIRECT("Schede!G"&amp;A161+5))</f>
        <v xml:space="preserve"> 
</v>
      </c>
      <c r="J161" s="34" t="str" cm="1">
        <f t="array" aca="1" ref="J161" ca="1">INDIRECT("Schede!C"&amp;A161+6)</f>
        <v>RTD</v>
      </c>
      <c r="K161" s="34" t="str" cm="1">
        <f t="array" aca="1" ref="K161" ca="1">INDIRECT("Schede!E"&amp;A161+6)</f>
        <v>Fondi Propri o bando PNRR o altro</v>
      </c>
      <c r="L161" s="35" cm="1">
        <f t="array" aca="1" ref="L161" ca="1">INDIRECT("Schede!C"&amp;A161+7)</f>
        <v>44927</v>
      </c>
      <c r="M161" s="35" cm="1">
        <f t="array" aca="1" ref="M161" ca="1">INDIRECT("Schede!C"&amp;A161+8)</f>
        <v>45657</v>
      </c>
      <c r="N161" s="52" cm="1">
        <f t="array" aca="1" ref="N161" ca="1">INDIRECT("Schede!E"&amp;A161+7)</f>
        <v>0</v>
      </c>
      <c r="O161" s="38" t="str" cm="1">
        <f t="array" aca="1" ref="O161" ca="1">INDIRECT("Schede!F"&amp;A161+7)</f>
        <v>Azione in corso</v>
      </c>
    </row>
    <row r="162" spans="1:15" ht="72" x14ac:dyDescent="0.3">
      <c r="A162" s="37">
        <f t="shared" si="2"/>
        <v>2073</v>
      </c>
      <c r="B162" s="42" t="str" cm="1">
        <f t="array" aca="1" ref="B162" ca="1">CONCATENATE(INDIRECT("Schede!C"&amp;A162)," ",CHAR(10),INDIRECT("Schede!C"&amp;A162+1))</f>
        <v>OB.8.1 
CAP8.PA.LA06</v>
      </c>
      <c r="C162" s="42" t="str" cm="1">
        <f t="array" aca="1" ref="C162" ca="1">INDIRECT("Schede!D"&amp;A162)</f>
        <v>Rafforzare le leve per l’innovazione delle PA e dei territori Coinvolgimento attivo delle amministrazioni e dei territori</v>
      </c>
      <c r="D162" s="42" t="str" cm="1">
        <f t="array" aca="1" ref="D162" ca="1">INDIRECT("Schede!C"&amp;A162+3)</f>
        <v>Le Regioni e Province Autonome e le PAL interessate avviano le attività definite nei Piani operativi degli Accordi territoriali con il supporto dei PMO</v>
      </c>
      <c r="E162" s="42" t="str" cm="1">
        <f t="array" aca="1" ref="E162" ca="1">CONCATENATE(INDIRECT("Schede!F"&amp;A162+3)," ",CHAR(10),INDIRECT("Schede!G"&amp;A162+3))</f>
        <v xml:space="preserve">Da dicembre 2022  
</v>
      </c>
      <c r="F162" s="42" t="str" cm="1">
        <f t="array" aca="1" ref="F162" ca="1">INDIRECT("Schede!C"&amp;A162+4)</f>
        <v/>
      </c>
      <c r="G162" s="42" t="str" cm="1">
        <f t="array" aca="1" ref="G162" ca="1">CONCATENATE(INDIRECT("Schede!F"&amp;A162+4)," ",CHAR(10),INDIRECT("Schede!G"&amp;A162+4))</f>
        <v xml:space="preserve"> 
</v>
      </c>
      <c r="H162" s="42" t="str" cm="1">
        <f t="array" aca="1" ref="H162" ca="1">INDIRECT("Schede!C"&amp;A162+5)</f>
        <v/>
      </c>
      <c r="I162" s="34" t="str" cm="1">
        <f t="array" aca="1" ref="I162" ca="1">CONCATENATE(INDIRECT("Schede!F"&amp;A162+5)," ",CHAR(10),INDIRECT("Schede!G"&amp;A162+5))</f>
        <v xml:space="preserve"> 
</v>
      </c>
      <c r="J162" s="34" t="str" cm="1">
        <f t="array" aca="1" ref="J162" ca="1">INDIRECT("Schede!C"&amp;A162+6)</f>
        <v>RTD</v>
      </c>
      <c r="K162" s="34" t="str" cm="1">
        <f t="array" aca="1" ref="K162" ca="1">INDIRECT("Schede!E"&amp;A162+6)</f>
        <v>Fondi Propri o bando PNRR o altro</v>
      </c>
      <c r="L162" s="35" cm="1">
        <f t="array" aca="1" ref="L162" ca="1">INDIRECT("Schede!C"&amp;A162+7)</f>
        <v>44927</v>
      </c>
      <c r="M162" s="35" cm="1">
        <f t="array" aca="1" ref="M162" ca="1">INDIRECT("Schede!C"&amp;A162+8)</f>
        <v>45657</v>
      </c>
      <c r="N162" s="52" cm="1">
        <f t="array" aca="1" ref="N162" ca="1">INDIRECT("Schede!E"&amp;A162+7)</f>
        <v>0</v>
      </c>
      <c r="O162" s="38" t="str" cm="1">
        <f t="array" aca="1" ref="O162" ca="1">INDIRECT("Schede!F"&amp;A162+7)</f>
        <v>Azione in corso</v>
      </c>
    </row>
    <row r="163" spans="1:15" ht="72" x14ac:dyDescent="0.3">
      <c r="A163" s="37">
        <f t="shared" si="2"/>
        <v>2086</v>
      </c>
      <c r="B163" s="42" t="str" cm="1">
        <f t="array" aca="1" ref="B163" ca="1">CONCATENATE(INDIRECT("Schede!C"&amp;A163)," ",CHAR(10),INDIRECT("Schede!C"&amp;A163+1))</f>
        <v>OB.8.1 
CAP8.PA.LA07</v>
      </c>
      <c r="C163" s="42" t="str" cm="1">
        <f t="array" aca="1" ref="C163" ca="1">INDIRECT("Schede!D"&amp;A163)</f>
        <v>Rafforzare le leve per l’innovazione delle PA e dei territori Coinvolgimento attivo delle amministrazioni e dei territori</v>
      </c>
      <c r="D163" s="42" t="str" cm="1">
        <f t="array" aca="1" ref="D163" ca="1">INDIRECT("Schede!C"&amp;A163+3)</f>
        <v>Le PA che hanno nominato il RTD aderiscono alla piattaforma di community</v>
      </c>
      <c r="E163" s="42" t="str" cm="1">
        <f t="array" aca="1" ref="E163" ca="1">CONCATENATE(INDIRECT("Schede!F"&amp;A163+3)," ",CHAR(10),INDIRECT("Schede!G"&amp;A163+3))</f>
        <v xml:space="preserve">Da gennaio 2021  
</v>
      </c>
      <c r="F163" s="42" t="str" cm="1">
        <f t="array" aca="1" ref="F163" ca="1">INDIRECT("Schede!C"&amp;A163+4)</f>
        <v>Le PA che hanno nominato il RTD possono aderire alla piattaforma di community</v>
      </c>
      <c r="G163" s="42" t="str" cm="1">
        <f t="array" aca="1" ref="G163" ca="1">CONCATENATE(INDIRECT("Schede!F"&amp;A163+4)," ",CHAR(10),INDIRECT("Schede!G"&amp;A163+4))</f>
        <v xml:space="preserve">Da gennaio 2021 (in corso)  
</v>
      </c>
      <c r="H163" s="42" t="str" cm="1">
        <f t="array" aca="1" ref="H163" ca="1">INDIRECT("Schede!C"&amp;A163+5)</f>
        <v/>
      </c>
      <c r="I163" s="34" t="str" cm="1">
        <f t="array" aca="1" ref="I163" ca="1">CONCATENATE(INDIRECT("Schede!F"&amp;A163+5)," ",CHAR(10),INDIRECT("Schede!G"&amp;A163+5))</f>
        <v xml:space="preserve"> 
</v>
      </c>
      <c r="J163" s="34" t="str" cm="1">
        <f t="array" aca="1" ref="J163" ca="1">INDIRECT("Schede!C"&amp;A163+6)</f>
        <v>RTD</v>
      </c>
      <c r="K163" s="34" t="str" cm="1">
        <f t="array" aca="1" ref="K163" ca="1">INDIRECT("Schede!E"&amp;A163+6)</f>
        <v>Fondi Propri o bando PNRR o altro</v>
      </c>
      <c r="L163" s="35" cm="1">
        <f t="array" aca="1" ref="L163" ca="1">INDIRECT("Schede!C"&amp;A163+7)</f>
        <v>44927</v>
      </c>
      <c r="M163" s="35" cm="1">
        <f t="array" aca="1" ref="M163" ca="1">INDIRECT("Schede!C"&amp;A163+8)</f>
        <v>45657</v>
      </c>
      <c r="N163" s="52" cm="1">
        <f t="array" aca="1" ref="N163" ca="1">INDIRECT("Schede!E"&amp;A163+7)</f>
        <v>0</v>
      </c>
      <c r="O163" s="38" t="str" cm="1">
        <f t="array" aca="1" ref="O163" ca="1">INDIRECT("Schede!F"&amp;A163+7)</f>
        <v>Azione in corso</v>
      </c>
    </row>
    <row r="164" spans="1:15" ht="86.4" x14ac:dyDescent="0.3">
      <c r="A164" s="37">
        <f t="shared" si="2"/>
        <v>2099</v>
      </c>
      <c r="B164" s="42" t="str" cm="1">
        <f t="array" aca="1" ref="B164" ca="1">CONCATENATE(INDIRECT("Schede!C"&amp;A164)," ",CHAR(10),INDIRECT("Schede!C"&amp;A164+1))</f>
        <v>OB.8.1 
CAP8.PA.LA08</v>
      </c>
      <c r="C164" s="42" t="str" cm="1">
        <f t="array" aca="1" ref="C164" ca="1">INDIRECT("Schede!D"&amp;A164)</f>
        <v>Rafforzare le leve per l’innovazione delle PA e dei territori Coinvolgimento attivo delle amministrazioni e dei territori</v>
      </c>
      <c r="D164" s="42" t="str" cm="1">
        <f t="array" aca="1" ref="D164" ca="1">INDIRECT("Schede!C"&amp;A164+3)</f>
        <v>Le PA aderenti alla community partecipano all’interscambio di esperienze e forniscono contributi per l’individuazione di best practices</v>
      </c>
      <c r="E164" s="42" t="str" cm="1">
        <f t="array" aca="1" ref="E164" ca="1">CONCATENATE(INDIRECT("Schede!F"&amp;A164+3)," ",CHAR(10),INDIRECT("Schede!G"&amp;A164+3))</f>
        <v xml:space="preserve">Da febbraio 2021  
</v>
      </c>
      <c r="F164" s="42" t="str" cm="1">
        <f t="array" aca="1" ref="F164" ca="1">INDIRECT("Schede!C"&amp;A164+4)</f>
        <v>Le PA aderenti alla community partecipano all’interscambio di esperienze e forniscono contributi per l’individuazione di best practices</v>
      </c>
      <c r="G164" s="42" t="str" cm="1">
        <f t="array" aca="1" ref="G164" ca="1">CONCATENATE(INDIRECT("Schede!F"&amp;A164+4)," ",CHAR(10),INDIRECT("Schede!G"&amp;A164+4))</f>
        <v xml:space="preserve">Da febbraio 2021 (in corso)  
</v>
      </c>
      <c r="H164" s="42" t="str" cm="1">
        <f t="array" aca="1" ref="H164" ca="1">INDIRECT("Schede!C"&amp;A164+5)</f>
        <v/>
      </c>
      <c r="I164" s="34" t="str" cm="1">
        <f t="array" aca="1" ref="I164" ca="1">CONCATENATE(INDIRECT("Schede!F"&amp;A164+5)," ",CHAR(10),INDIRECT("Schede!G"&amp;A164+5))</f>
        <v xml:space="preserve"> 
</v>
      </c>
      <c r="J164" s="34" t="str" cm="1">
        <f t="array" aca="1" ref="J164" ca="1">INDIRECT("Schede!C"&amp;A164+6)</f>
        <v>RTD</v>
      </c>
      <c r="K164" s="34" t="str" cm="1">
        <f t="array" aca="1" ref="K164" ca="1">INDIRECT("Schede!E"&amp;A164+6)</f>
        <v>Fondi Propri o bando PNRR o altro</v>
      </c>
      <c r="L164" s="35" cm="1">
        <f t="array" aca="1" ref="L164" ca="1">INDIRECT("Schede!C"&amp;A164+7)</f>
        <v>44927</v>
      </c>
      <c r="M164" s="35" cm="1">
        <f t="array" aca="1" ref="M164" ca="1">INDIRECT("Schede!C"&amp;A164+8)</f>
        <v>45657</v>
      </c>
      <c r="N164" s="52" cm="1">
        <f t="array" aca="1" ref="N164" ca="1">INDIRECT("Schede!E"&amp;A164+7)</f>
        <v>0</v>
      </c>
      <c r="O164" s="38" t="str" cm="1">
        <f t="array" aca="1" ref="O164" ca="1">INDIRECT("Schede!F"&amp;A164+7)</f>
        <v>Azione in corso</v>
      </c>
    </row>
    <row r="165" spans="1:15" ht="72" x14ac:dyDescent="0.3">
      <c r="A165" s="37">
        <f t="shared" si="2"/>
        <v>2112</v>
      </c>
      <c r="B165" s="42" t="str" cm="1">
        <f t="array" aca="1" ref="B165" ca="1">CONCATENATE(INDIRECT("Schede!C"&amp;A165)," ",CHAR(10),INDIRECT("Schede!C"&amp;A165+1))</f>
        <v>OB.8.1 
CAP8.PA.LA09</v>
      </c>
      <c r="C165" s="42" t="str" cm="1">
        <f t="array" aca="1" ref="C165" ca="1">INDIRECT("Schede!D"&amp;A165)</f>
        <v>Rafforzare le leve per l’innovazione delle PA e dei territori Coinvolgimento attivo delle amministrazioni e dei territori</v>
      </c>
      <c r="D165" s="42" t="str" cm="1">
        <f t="array" aca="1" ref="D165" ca="1">INDIRECT("Schede!C"&amp;A165+3)</f>
        <v>Le PA pilota partecipano ad un progetto sperimentale di formazione destinato a RTD</v>
      </c>
      <c r="E165" s="42" t="str" cm="1">
        <f t="array" aca="1" ref="E165" ca="1">CONCATENATE(INDIRECT("Schede!F"&amp;A165+3)," ",CHAR(10),INDIRECT("Schede!G"&amp;A165+3))</f>
        <v xml:space="preserve">Da febbraio 2021  
</v>
      </c>
      <c r="F165" s="42" t="str" cm="1">
        <f t="array" aca="1" ref="F165" ca="1">INDIRECT("Schede!C"&amp;A165+4)</f>
        <v/>
      </c>
      <c r="G165" s="42" t="str" cm="1">
        <f t="array" aca="1" ref="G165" ca="1">CONCATENATE(INDIRECT("Schede!F"&amp;A165+4)," ",CHAR(10),INDIRECT("Schede!G"&amp;A165+4))</f>
        <v xml:space="preserve"> 
</v>
      </c>
      <c r="H165" s="42" t="str" cm="1">
        <f t="array" aca="1" ref="H165" ca="1">INDIRECT("Schede!C"&amp;A165+5)</f>
        <v/>
      </c>
      <c r="I165" s="34" t="str" cm="1">
        <f t="array" aca="1" ref="I165" ca="1">CONCATENATE(INDIRECT("Schede!F"&amp;A165+5)," ",CHAR(10),INDIRECT("Schede!G"&amp;A165+5))</f>
        <v xml:space="preserve"> 
</v>
      </c>
      <c r="J165" s="34" t="str" cm="1">
        <f t="array" aca="1" ref="J165" ca="1">INDIRECT("Schede!C"&amp;A165+6)</f>
        <v>RTD</v>
      </c>
      <c r="K165" s="34" t="str" cm="1">
        <f t="array" aca="1" ref="K165" ca="1">INDIRECT("Schede!E"&amp;A165+6)</f>
        <v>Fondi Propri o bando PNRR o altro</v>
      </c>
      <c r="L165" s="35" cm="1">
        <f t="array" aca="1" ref="L165" ca="1">INDIRECT("Schede!C"&amp;A165+7)</f>
        <v>44927</v>
      </c>
      <c r="M165" s="35" cm="1">
        <f t="array" aca="1" ref="M165" ca="1">INDIRECT("Schede!C"&amp;A165+8)</f>
        <v>45657</v>
      </c>
      <c r="N165" s="52" cm="1">
        <f t="array" aca="1" ref="N165" ca="1">INDIRECT("Schede!E"&amp;A165+7)</f>
        <v>0</v>
      </c>
      <c r="O165" s="38" t="str" cm="1">
        <f t="array" aca="1" ref="O165" ca="1">INDIRECT("Schede!F"&amp;A165+7)</f>
        <v>Azione in corso</v>
      </c>
    </row>
    <row r="166" spans="1:15" ht="86.4" x14ac:dyDescent="0.3">
      <c r="A166" s="37">
        <f t="shared" si="2"/>
        <v>2125</v>
      </c>
      <c r="B166" s="42" t="str" cm="1">
        <f t="array" aca="1" ref="B166" ca="1">CONCATENATE(INDIRECT("Schede!C"&amp;A166)," ",CHAR(10),INDIRECT("Schede!C"&amp;A166+1))</f>
        <v>OB.8.1 
CAP8.PA.LA10</v>
      </c>
      <c r="C166" s="42" t="str" cm="1">
        <f t="array" aca="1" ref="C166" ca="1">INDIRECT("Schede!D"&amp;A166)</f>
        <v>Rafforzare le leve per l’innovazione delle PA e dei territori Coinvolgimento attivo delle amministrazioni e dei territori</v>
      </c>
      <c r="D166" s="42" t="str" cm="1">
        <f t="array" aca="1" ref="D166" ca="1">INDIRECT("Schede!C"&amp;A166+3)</f>
        <v>Le PA, attraverso i propri RTD, partecipano alle survey periodiche sui fabbisogni di formazione del personale, in tema di trasformazione digitale</v>
      </c>
      <c r="E166" s="42" t="str" cm="1">
        <f t="array" aca="1" ref="E166" ca="1">CONCATENATE(INDIRECT("Schede!F"&amp;A166+3)," ",CHAR(10),INDIRECT("Schede!G"&amp;A166+3))</f>
        <v xml:space="preserve">Da marzo 2021  
</v>
      </c>
      <c r="F166" s="42" t="str" cm="1">
        <f t="array" aca="1" ref="F166" ca="1">INDIRECT("Schede!C"&amp;A166+4)</f>
        <v>Le PA, attraverso i propri RTD, partecipano alle survey periodiche sui fabbisogni di formazione del personale, in tema di trasformazione digitale</v>
      </c>
      <c r="G166" s="42" t="str" cm="1">
        <f t="array" aca="1" ref="G166" ca="1">CONCATENATE(INDIRECT("Schede!F"&amp;A166+4)," ",CHAR(10),INDIRECT("Schede!G"&amp;A166+4))</f>
        <v xml:space="preserve">Da gennaio 2022  
</v>
      </c>
      <c r="H166" s="42" t="str" cm="1">
        <f t="array" aca="1" ref="H166" ca="1">INDIRECT("Schede!C"&amp;A166+5)</f>
        <v/>
      </c>
      <c r="I166" s="34" t="str" cm="1">
        <f t="array" aca="1" ref="I166" ca="1">CONCATENATE(INDIRECT("Schede!F"&amp;A166+5)," ",CHAR(10),INDIRECT("Schede!G"&amp;A166+5))</f>
        <v xml:space="preserve"> 
</v>
      </c>
      <c r="J166" s="34" t="str" cm="1">
        <f t="array" aca="1" ref="J166" ca="1">INDIRECT("Schede!C"&amp;A166+6)</f>
        <v>RTD</v>
      </c>
      <c r="K166" s="34" t="str" cm="1">
        <f t="array" aca="1" ref="K166" ca="1">INDIRECT("Schede!E"&amp;A166+6)</f>
        <v>Fondi Propri o bando PNRR o altro</v>
      </c>
      <c r="L166" s="35" cm="1">
        <f t="array" aca="1" ref="L166" ca="1">INDIRECT("Schede!C"&amp;A166+7)</f>
        <v>44927</v>
      </c>
      <c r="M166" s="35" cm="1">
        <f t="array" aca="1" ref="M166" ca="1">INDIRECT("Schede!C"&amp;A166+8)</f>
        <v>45657</v>
      </c>
      <c r="N166" s="52" cm="1">
        <f t="array" aca="1" ref="N166" ca="1">INDIRECT("Schede!E"&amp;A166+7)</f>
        <v>0</v>
      </c>
      <c r="O166" s="38" t="str" cm="1">
        <f t="array" aca="1" ref="O166" ca="1">INDIRECT("Schede!F"&amp;A166+7)</f>
        <v>Azione in corso</v>
      </c>
    </row>
    <row r="167" spans="1:15" ht="72" x14ac:dyDescent="0.3">
      <c r="A167" s="37">
        <f t="shared" si="2"/>
        <v>2138</v>
      </c>
      <c r="B167" s="42" t="str" cm="1">
        <f t="array" aca="1" ref="B167" ca="1">CONCATENATE(INDIRECT("Schede!C"&amp;A167)," ",CHAR(10),INDIRECT("Schede!C"&amp;A167+1))</f>
        <v>OB.8.1 
CAP8.PA.LA11</v>
      </c>
      <c r="C167" s="42" t="str" cm="1">
        <f t="array" aca="1" ref="C167" ca="1">INDIRECT("Schede!D"&amp;A167)</f>
        <v>Rafforzare le leve per l’innovazione delle PA e dei territori Coinvolgimento attivo delle amministrazioni e dei territori</v>
      </c>
      <c r="D167" s="42" t="str" cm="1">
        <f t="array" aca="1" ref="D167" ca="1">INDIRECT("Schede!C"&amp;A167+3)</f>
        <v>Le PAL procedono in forma aggregata alla nomina formale di RTD</v>
      </c>
      <c r="E167" s="42" t="str" cm="1">
        <f t="array" aca="1" ref="E167" ca="1">CONCATENATE(INDIRECT("Schede!F"&amp;A167+3)," ",CHAR(10),INDIRECT("Schede!G"&amp;A167+3))</f>
        <v xml:space="preserve">Da aprile 2021  
</v>
      </c>
      <c r="F167" s="42" t="str" cm="1">
        <f t="array" aca="1" ref="F167" ca="1">INDIRECT("Schede!C"&amp;A167+4)</f>
        <v>Le PAL, in base alle proprie esigenze, procedono in forma aggregata alla nomina formale di RTD</v>
      </c>
      <c r="G167" s="42" t="str" cm="1">
        <f t="array" aca="1" ref="G167" ca="1">CONCATENATE(INDIRECT("Schede!F"&amp;A167+4)," ",CHAR(10),INDIRECT("Schede!G"&amp;A167+4))</f>
        <v xml:space="preserve">Da aprile 2021 (in corso)  
</v>
      </c>
      <c r="H167" s="42" t="str" cm="1">
        <f t="array" aca="1" ref="H167" ca="1">INDIRECT("Schede!C"&amp;A167+5)</f>
        <v/>
      </c>
      <c r="I167" s="34" t="str" cm="1">
        <f t="array" aca="1" ref="I167" ca="1">CONCATENATE(INDIRECT("Schede!F"&amp;A167+5)," ",CHAR(10),INDIRECT("Schede!G"&amp;A167+5))</f>
        <v xml:space="preserve"> 
</v>
      </c>
      <c r="J167" s="34" t="str" cm="1">
        <f t="array" aca="1" ref="J167" ca="1">INDIRECT("Schede!C"&amp;A167+6)</f>
        <v>RTD</v>
      </c>
      <c r="K167" s="34" t="str" cm="1">
        <f t="array" aca="1" ref="K167" ca="1">INDIRECT("Schede!E"&amp;A167+6)</f>
        <v>Fondi Propri o bando PNRR o altro</v>
      </c>
      <c r="L167" s="35" cm="1">
        <f t="array" aca="1" ref="L167" ca="1">INDIRECT("Schede!C"&amp;A167+7)</f>
        <v>44927</v>
      </c>
      <c r="M167" s="35" cm="1">
        <f t="array" aca="1" ref="M167" ca="1">INDIRECT("Schede!C"&amp;A167+8)</f>
        <v>45657</v>
      </c>
      <c r="N167" s="52" cm="1">
        <f t="array" aca="1" ref="N167" ca="1">INDIRECT("Schede!E"&amp;A167+7)</f>
        <v>0</v>
      </c>
      <c r="O167" s="38" t="str" cm="1">
        <f t="array" aca="1" ref="O167" ca="1">INDIRECT("Schede!F"&amp;A167+7)</f>
        <v>Azione in corso</v>
      </c>
    </row>
    <row r="168" spans="1:15" ht="72" x14ac:dyDescent="0.3">
      <c r="A168" s="37">
        <f t="shared" si="2"/>
        <v>2151</v>
      </c>
      <c r="B168" s="42" t="str" cm="1">
        <f t="array" aca="1" ref="B168" ca="1">CONCATENATE(INDIRECT("Schede!C"&amp;A168)," ",CHAR(10),INDIRECT("Schede!C"&amp;A168+1))</f>
        <v>OB.8.1 
CAP8.PA.LA12</v>
      </c>
      <c r="C168" s="42" t="str" cm="1">
        <f t="array" aca="1" ref="C168" ca="1">INDIRECT("Schede!D"&amp;A168)</f>
        <v>Rafforzare le leve per l’innovazione delle PA e dei territori Coinvolgimento attivo delle amministrazioni e dei territori</v>
      </c>
      <c r="D168" s="42" t="str" cm="1">
        <f t="array" aca="1" ref="D168" ca="1">INDIRECT("Schede!C"&amp;A168+3)</f>
        <v>Le PA, nell’ambito della pianificazione per l’attuazione della propria strategia digitale, valutano gli strumenti di procurement disponibili</v>
      </c>
      <c r="E168" s="42" t="str" cm="1">
        <f t="array" aca="1" ref="E168" ca="1">CONCATENATE(INDIRECT("Schede!F"&amp;A168+3)," ",CHAR(10),INDIRECT("Schede!G"&amp;A168+3))</f>
        <v xml:space="preserve"> 
Entro dicembre 2020 </v>
      </c>
      <c r="F168" s="42" t="str" cm="1">
        <f t="array" aca="1" ref="F168" ca="1">INDIRECT("Schede!C"&amp;A168+4)</f>
        <v/>
      </c>
      <c r="G168" s="42" t="str" cm="1">
        <f t="array" aca="1" ref="G168" ca="1">CONCATENATE(INDIRECT("Schede!F"&amp;A168+4)," ",CHAR(10),INDIRECT("Schede!G"&amp;A168+4))</f>
        <v xml:space="preserve"> 
</v>
      </c>
      <c r="H168" s="42" t="str" cm="1">
        <f t="array" aca="1" ref="H168" ca="1">INDIRECT("Schede!C"&amp;A168+5)</f>
        <v/>
      </c>
      <c r="I168" s="34" t="str" cm="1">
        <f t="array" aca="1" ref="I168" ca="1">CONCATENATE(INDIRECT("Schede!F"&amp;A168+5)," ",CHAR(10),INDIRECT("Schede!G"&amp;A168+5))</f>
        <v xml:space="preserve"> 
</v>
      </c>
      <c r="J168" s="34" t="str" cm="1">
        <f t="array" aca="1" ref="J168" ca="1">INDIRECT("Schede!C"&amp;A168+6)</f>
        <v>RTD</v>
      </c>
      <c r="K168" s="34" t="str" cm="1">
        <f t="array" aca="1" ref="K168" ca="1">INDIRECT("Schede!E"&amp;A168+6)</f>
        <v>Fondi Propri o bando PNRR o altro</v>
      </c>
      <c r="L168" s="35" cm="1">
        <f t="array" aca="1" ref="L168" ca="1">INDIRECT("Schede!C"&amp;A168+7)</f>
        <v>44927</v>
      </c>
      <c r="M168" s="35" cm="1">
        <f t="array" aca="1" ref="M168" ca="1">INDIRECT("Schede!C"&amp;A168+8)</f>
        <v>45657</v>
      </c>
      <c r="N168" s="52" cm="1">
        <f t="array" aca="1" ref="N168" ca="1">INDIRECT("Schede!E"&amp;A168+7)</f>
        <v>0</v>
      </c>
      <c r="O168" s="38" t="str" cm="1">
        <f t="array" aca="1" ref="O168" ca="1">INDIRECT("Schede!F"&amp;A168+7)</f>
        <v>Azione in corso</v>
      </c>
    </row>
    <row r="169" spans="1:15" ht="86.4" x14ac:dyDescent="0.3">
      <c r="A169" s="37">
        <f t="shared" si="2"/>
        <v>2164</v>
      </c>
      <c r="B169" s="42" t="str" cm="1">
        <f t="array" aca="1" ref="B169" ca="1">CONCATENATE(INDIRECT("Schede!C"&amp;A169)," ",CHAR(10),INDIRECT("Schede!C"&amp;A169+1))</f>
        <v>OB.8.1 
CAP8.PA.LA13</v>
      </c>
      <c r="C169" s="42" t="str" cm="1">
        <f t="array" aca="1" ref="C169" ca="1">INDIRECT("Schede!D"&amp;A169)</f>
        <v>Rafforzare le leve per l’innovazione delle PA e dei territori Coinvolgimento attivo delle amministrazioni e dei territori</v>
      </c>
      <c r="D169" s="42" t="str" cm="1">
        <f t="array" aca="1" ref="D169" ca="1">INDIRECT("Schede!C"&amp;A169+3)</f>
        <v>Le PA che hanno aderito alle Gare strategiche forniscono agli organismi di coordinamento e controllo le misure degli indicatori generali che verranno utilizzate per la costruzione della baseline</v>
      </c>
      <c r="E169" s="42" t="str" cm="1">
        <f t="array" aca="1" ref="E169" ca="1">CONCATENATE(INDIRECT("Schede!F"&amp;A169+3)," ",CHAR(10),INDIRECT("Schede!G"&amp;A169+3))</f>
        <v xml:space="preserve"> 
Entro ottobre 2021 </v>
      </c>
      <c r="F169" s="42" t="str" cm="1">
        <f t="array" aca="1" ref="F169" ca="1">INDIRECT("Schede!C"&amp;A169+4)</f>
        <v/>
      </c>
      <c r="G169" s="42" t="str" cm="1">
        <f t="array" aca="1" ref="G169" ca="1">CONCATENATE(INDIRECT("Schede!F"&amp;A169+4)," ",CHAR(10),INDIRECT("Schede!G"&amp;A169+4))</f>
        <v xml:space="preserve"> 
</v>
      </c>
      <c r="H169" s="42" t="str" cm="1">
        <f t="array" aca="1" ref="H169" ca="1">INDIRECT("Schede!C"&amp;A169+5)</f>
        <v/>
      </c>
      <c r="I169" s="34" t="str" cm="1">
        <f t="array" aca="1" ref="I169" ca="1">CONCATENATE(INDIRECT("Schede!F"&amp;A169+5)," ",CHAR(10),INDIRECT("Schede!G"&amp;A169+5))</f>
        <v xml:space="preserve"> 
</v>
      </c>
      <c r="J169" s="34" t="str" cm="1">
        <f t="array" aca="1" ref="J169" ca="1">INDIRECT("Schede!C"&amp;A169+6)</f>
        <v>RTD</v>
      </c>
      <c r="K169" s="34" t="str" cm="1">
        <f t="array" aca="1" ref="K169" ca="1">INDIRECT("Schede!E"&amp;A169+6)</f>
        <v>Fondi Propri o bando PNRR o altro</v>
      </c>
      <c r="L169" s="35" cm="1">
        <f t="array" aca="1" ref="L169" ca="1">INDIRECT("Schede!C"&amp;A169+7)</f>
        <v>44927</v>
      </c>
      <c r="M169" s="35" cm="1">
        <f t="array" aca="1" ref="M169" ca="1">INDIRECT("Schede!C"&amp;A169+8)</f>
        <v>45657</v>
      </c>
      <c r="N169" s="52" cm="1">
        <f t="array" aca="1" ref="N169" ca="1">INDIRECT("Schede!E"&amp;A169+7)</f>
        <v>0</v>
      </c>
      <c r="O169" s="38" t="str" cm="1">
        <f t="array" aca="1" ref="O169" ca="1">INDIRECT("Schede!F"&amp;A169+7)</f>
        <v>Azione in corso</v>
      </c>
    </row>
    <row r="170" spans="1:15" ht="72" x14ac:dyDescent="0.3">
      <c r="A170" s="37">
        <f t="shared" si="2"/>
        <v>2177</v>
      </c>
      <c r="B170" s="42" t="str" cm="1">
        <f t="array" aca="1" ref="B170" ca="1">CONCATENATE(INDIRECT("Schede!C"&amp;A170)," ",CHAR(10),INDIRECT("Schede!C"&amp;A170+1))</f>
        <v>OB.8.1 
CAP8.PA.LA14</v>
      </c>
      <c r="C170" s="42" t="str" cm="1">
        <f t="array" aca="1" ref="C170" ca="1">INDIRECT("Schede!D"&amp;A170)</f>
        <v>Rafforzare le leve per l’innovazione delle PA e dei territori Coinvolgimento attivo delle amministrazioni e dei territori</v>
      </c>
      <c r="D170" s="42" t="str" cm="1">
        <f t="array" aca="1" ref="D170" ca="1">INDIRECT("Schede!C"&amp;A170+3)</f>
        <v>Le PA programmano i fabbisogni di innovazione, beni e servizi innovativi per l’anno 2022</v>
      </c>
      <c r="E170" s="42" t="str" cm="1">
        <f t="array" aca="1" ref="E170" ca="1">CONCATENATE(INDIRECT("Schede!F"&amp;A170+3)," ",CHAR(10),INDIRECT("Schede!G"&amp;A170+3))</f>
        <v xml:space="preserve"> 
Entro ottobre 2021 </v>
      </c>
      <c r="F170" s="42" t="str" cm="1">
        <f t="array" aca="1" ref="F170" ca="1">INDIRECT("Schede!C"&amp;A170+4)</f>
        <v/>
      </c>
      <c r="G170" s="42" t="str" cm="1">
        <f t="array" aca="1" ref="G170" ca="1">CONCATENATE(INDIRECT("Schede!F"&amp;A170+4)," ",CHAR(10),INDIRECT("Schede!G"&amp;A170+4))</f>
        <v xml:space="preserve"> 
</v>
      </c>
      <c r="H170" s="42" t="str" cm="1">
        <f t="array" aca="1" ref="H170" ca="1">INDIRECT("Schede!C"&amp;A170+5)</f>
        <v/>
      </c>
      <c r="I170" s="34" t="str" cm="1">
        <f t="array" aca="1" ref="I170" ca="1">CONCATENATE(INDIRECT("Schede!F"&amp;A170+5)," ",CHAR(10),INDIRECT("Schede!G"&amp;A170+5))</f>
        <v xml:space="preserve"> 
</v>
      </c>
      <c r="J170" s="34" t="str" cm="1">
        <f t="array" aca="1" ref="J170" ca="1">INDIRECT("Schede!C"&amp;A170+6)</f>
        <v>RTD</v>
      </c>
      <c r="K170" s="34" t="str" cm="1">
        <f t="array" aca="1" ref="K170" ca="1">INDIRECT("Schede!E"&amp;A170+6)</f>
        <v>Fondi Propri o bando PNRR o altro</v>
      </c>
      <c r="L170" s="35" cm="1">
        <f t="array" aca="1" ref="L170" ca="1">INDIRECT("Schede!C"&amp;A170+7)</f>
        <v>44927</v>
      </c>
      <c r="M170" s="35" cm="1">
        <f t="array" aca="1" ref="M170" ca="1">INDIRECT("Schede!C"&amp;A170+8)</f>
        <v>45657</v>
      </c>
      <c r="N170" s="52" cm="1">
        <f t="array" aca="1" ref="N170" ca="1">INDIRECT("Schede!E"&amp;A170+7)</f>
        <v>0</v>
      </c>
      <c r="O170" s="38" t="str" cm="1">
        <f t="array" aca="1" ref="O170" ca="1">INDIRECT("Schede!F"&amp;A170+7)</f>
        <v>Azione in corso</v>
      </c>
    </row>
    <row r="171" spans="1:15" ht="72" x14ac:dyDescent="0.3">
      <c r="A171" s="37">
        <f t="shared" si="2"/>
        <v>2190</v>
      </c>
      <c r="B171" s="42" t="str" cm="1">
        <f t="array" aca="1" ref="B171" ca="1">CONCATENATE(INDIRECT("Schede!C"&amp;A171)," ",CHAR(10),INDIRECT("Schede!C"&amp;A171+1))</f>
        <v>OB.8.1 
CAP8.PA.LA15</v>
      </c>
      <c r="C171" s="42" t="str" cm="1">
        <f t="array" aca="1" ref="C171" ca="1">INDIRECT("Schede!D"&amp;A171)</f>
        <v>Rafforzare le leve per l’innovazione delle PA e dei territori Coinvolgimento attivo delle amministrazioni e dei territori</v>
      </c>
      <c r="D171" s="42" t="str" cm="1">
        <f t="array" aca="1" ref="D171" ca="1">INDIRECT("Schede!C"&amp;A171+3)</f>
        <v>Le PA programmano i fabbisogni di innovazione, beni e servizi innovativi per l’anno 2023</v>
      </c>
      <c r="E171" s="42" t="str" cm="1">
        <f t="array" aca="1" ref="E171" ca="1">CONCATENATE(INDIRECT("Schede!F"&amp;A171+3)," ",CHAR(10),INDIRECT("Schede!G"&amp;A171+3))</f>
        <v xml:space="preserve"> 
Entro ottobre 2022 </v>
      </c>
      <c r="F171" s="42" t="str" cm="1">
        <f t="array" aca="1" ref="F171" ca="1">INDIRECT("Schede!C"&amp;A171+4)</f>
        <v/>
      </c>
      <c r="G171" s="42" t="str" cm="1">
        <f t="array" aca="1" ref="G171" ca="1">CONCATENATE(INDIRECT("Schede!F"&amp;A171+4)," ",CHAR(10),INDIRECT("Schede!G"&amp;A171+4))</f>
        <v xml:space="preserve"> 
</v>
      </c>
      <c r="H171" s="42" t="str" cm="1">
        <f t="array" aca="1" ref="H171" ca="1">INDIRECT("Schede!C"&amp;A171+5)</f>
        <v/>
      </c>
      <c r="I171" s="34" t="str" cm="1">
        <f t="array" aca="1" ref="I171" ca="1">CONCATENATE(INDIRECT("Schede!F"&amp;A171+5)," ",CHAR(10),INDIRECT("Schede!G"&amp;A171+5))</f>
        <v xml:space="preserve"> 
</v>
      </c>
      <c r="J171" s="34" t="str" cm="1">
        <f t="array" aca="1" ref="J171" ca="1">INDIRECT("Schede!C"&amp;A171+6)</f>
        <v>RTD</v>
      </c>
      <c r="K171" s="34" t="str" cm="1">
        <f t="array" aca="1" ref="K171" ca="1">INDIRECT("Schede!E"&amp;A171+6)</f>
        <v>Fondi Propri o bando PNRR o altro</v>
      </c>
      <c r="L171" s="35" cm="1">
        <f t="array" aca="1" ref="L171" ca="1">INDIRECT("Schede!C"&amp;A171+7)</f>
        <v>44927</v>
      </c>
      <c r="M171" s="35" cm="1">
        <f t="array" aca="1" ref="M171" ca="1">INDIRECT("Schede!C"&amp;A171+8)</f>
        <v>45657</v>
      </c>
      <c r="N171" s="52" cm="1">
        <f t="array" aca="1" ref="N171" ca="1">INDIRECT("Schede!E"&amp;A171+7)</f>
        <v>0</v>
      </c>
      <c r="O171" s="38" t="str" cm="1">
        <f t="array" aca="1" ref="O171" ca="1">INDIRECT("Schede!F"&amp;A171+7)</f>
        <v>Azione in corso</v>
      </c>
    </row>
    <row r="172" spans="1:15" ht="86.4" x14ac:dyDescent="0.3">
      <c r="A172" s="37">
        <f t="shared" si="2"/>
        <v>2203</v>
      </c>
      <c r="B172" s="42" t="str" cm="1">
        <f t="array" aca="1" ref="B172" ca="1">CONCATENATE(INDIRECT("Schede!C"&amp;A172)," ",CHAR(10),INDIRECT("Schede!C"&amp;A172+1))</f>
        <v>OB.8.1 
CAP8.PA.LA16</v>
      </c>
      <c r="C172" s="42" t="str" cm="1">
        <f t="array" aca="1" ref="C172" ca="1">INDIRECT("Schede!D"&amp;A172)</f>
        <v>Rafforzare le leve per l’innovazione delle PA e dei territori Coinvolgimento attivo delle amministrazioni e dei territori</v>
      </c>
      <c r="D172" s="42" t="str" cm="1">
        <f t="array" aca="1" ref="D172" ca="1">INDIRECT("Schede!C"&amp;A172+3)</f>
        <v>Le PA che hanno aderito alle gare strategiche forniscono agli organismi di coordinamento e controllo le misure degli indicatori generali che verranno utilizzate per la misurazione dell’incremento target per il 2022</v>
      </c>
      <c r="E172" s="42" t="str" cm="1">
        <f t="array" aca="1" ref="E172" ca="1">CONCATENATE(INDIRECT("Schede!F"&amp;A172+3)," ",CHAR(10),INDIRECT("Schede!G"&amp;A172+3))</f>
        <v xml:space="preserve"> 
Entro ottobre 2022 </v>
      </c>
      <c r="F172" s="42" t="str" cm="1">
        <f t="array" aca="1" ref="F172" ca="1">INDIRECT("Schede!C"&amp;A172+4)</f>
        <v/>
      </c>
      <c r="G172" s="42" t="str" cm="1">
        <f t="array" aca="1" ref="G172" ca="1">CONCATENATE(INDIRECT("Schede!F"&amp;A172+4)," ",CHAR(10),INDIRECT("Schede!G"&amp;A172+4))</f>
        <v xml:space="preserve"> 
</v>
      </c>
      <c r="H172" s="42" t="str" cm="1">
        <f t="array" aca="1" ref="H172" ca="1">INDIRECT("Schede!C"&amp;A172+5)</f>
        <v/>
      </c>
      <c r="I172" s="34" t="str" cm="1">
        <f t="array" aca="1" ref="I172" ca="1">CONCATENATE(INDIRECT("Schede!F"&amp;A172+5)," ",CHAR(10),INDIRECT("Schede!G"&amp;A172+5))</f>
        <v xml:space="preserve"> 
</v>
      </c>
      <c r="J172" s="34" t="str" cm="1">
        <f t="array" aca="1" ref="J172" ca="1">INDIRECT("Schede!C"&amp;A172+6)</f>
        <v>RTD</v>
      </c>
      <c r="K172" s="34" t="str" cm="1">
        <f t="array" aca="1" ref="K172" ca="1">INDIRECT("Schede!E"&amp;A172+6)</f>
        <v>Fondi Propri o bando PNRR o altro</v>
      </c>
      <c r="L172" s="35" cm="1">
        <f t="array" aca="1" ref="L172" ca="1">INDIRECT("Schede!C"&amp;A172+7)</f>
        <v>44927</v>
      </c>
      <c r="M172" s="35" cm="1">
        <f t="array" aca="1" ref="M172" ca="1">INDIRECT("Schede!C"&amp;A172+8)</f>
        <v>45657</v>
      </c>
      <c r="N172" s="52" cm="1">
        <f t="array" aca="1" ref="N172" ca="1">INDIRECT("Schede!E"&amp;A172+7)</f>
        <v>0</v>
      </c>
      <c r="O172" s="38" t="str" cm="1">
        <f t="array" aca="1" ref="O172" ca="1">INDIRECT("Schede!F"&amp;A172+7)</f>
        <v>Azione in corso</v>
      </c>
    </row>
    <row r="173" spans="1:15" ht="72" x14ac:dyDescent="0.3">
      <c r="A173" s="37">
        <f t="shared" si="2"/>
        <v>2216</v>
      </c>
      <c r="B173" s="42" t="str" cm="1">
        <f t="array" aca="1" ref="B173" ca="1">CONCATENATE(INDIRECT("Schede!C"&amp;A173)," ",CHAR(10),INDIRECT("Schede!C"&amp;A173+1))</f>
        <v>OB.8.1 
CAP8.PA.LA17</v>
      </c>
      <c r="C173" s="42" t="str" cm="1">
        <f t="array" aca="1" ref="C173" ca="1">INDIRECT("Schede!D"&amp;A173)</f>
        <v>Rafforzare le leve per l’innovazione delle PA e dei territori Coinvolgimento attivo delle amministrazioni e dei territori</v>
      </c>
      <c r="D173" s="42" t="str" cm="1">
        <f t="array" aca="1" ref="D173" ca="1">INDIRECT("Schede!C"&amp;A173+3)</f>
        <v>Almeno una PA pilota aggiudica un appalto secondo la procedura del Partenariato per l’innovazione, utilizzando piattaforme telematiche interoperabili</v>
      </c>
      <c r="E173" s="42" t="str" cm="1">
        <f t="array" aca="1" ref="E173" ca="1">CONCATENATE(INDIRECT("Schede!F"&amp;A173+3)," ",CHAR(10),INDIRECT("Schede!G"&amp;A173+3))</f>
        <v xml:space="preserve"> 
Entro dicembre 2022 </v>
      </c>
      <c r="F173" s="42" t="str" cm="1">
        <f t="array" aca="1" ref="F173" ca="1">INDIRECT("Schede!C"&amp;A173+4)</f>
        <v/>
      </c>
      <c r="G173" s="42" t="str" cm="1">
        <f t="array" aca="1" ref="G173" ca="1">CONCATENATE(INDIRECT("Schede!F"&amp;A173+4)," ",CHAR(10),INDIRECT("Schede!G"&amp;A173+4))</f>
        <v xml:space="preserve"> 
</v>
      </c>
      <c r="H173" s="42" t="str" cm="1">
        <f t="array" aca="1" ref="H173" ca="1">INDIRECT("Schede!C"&amp;A173+5)</f>
        <v/>
      </c>
      <c r="I173" s="34" t="str" cm="1">
        <f t="array" aca="1" ref="I173" ca="1">CONCATENATE(INDIRECT("Schede!F"&amp;A173+5)," ",CHAR(10),INDIRECT("Schede!G"&amp;A173+5))</f>
        <v xml:space="preserve"> 
</v>
      </c>
      <c r="J173" s="34" t="str" cm="1">
        <f t="array" aca="1" ref="J173" ca="1">INDIRECT("Schede!C"&amp;A173+6)</f>
        <v>RTD</v>
      </c>
      <c r="K173" s="34" t="str" cm="1">
        <f t="array" aca="1" ref="K173" ca="1">INDIRECT("Schede!E"&amp;A173+6)</f>
        <v>Fondi Propri o bando PNRR o altro</v>
      </c>
      <c r="L173" s="35" cm="1">
        <f t="array" aca="1" ref="L173" ca="1">INDIRECT("Schede!C"&amp;A173+7)</f>
        <v>44927</v>
      </c>
      <c r="M173" s="35" cm="1">
        <f t="array" aca="1" ref="M173" ca="1">INDIRECT("Schede!C"&amp;A173+8)</f>
        <v>45657</v>
      </c>
      <c r="N173" s="52" cm="1">
        <f t="array" aca="1" ref="N173" ca="1">INDIRECT("Schede!E"&amp;A173+7)</f>
        <v>0</v>
      </c>
      <c r="O173" s="38" t="str" cm="1">
        <f t="array" aca="1" ref="O173" ca="1">INDIRECT("Schede!F"&amp;A173+7)</f>
        <v>Azione in corso</v>
      </c>
    </row>
    <row r="174" spans="1:15" ht="72" x14ac:dyDescent="0.3">
      <c r="A174" s="37">
        <f t="shared" si="2"/>
        <v>2229</v>
      </c>
      <c r="B174" s="42" t="str" cm="1">
        <f t="array" aca="1" ref="B174" ca="1">CONCATENATE(INDIRECT("Schede!C"&amp;A174)," ",CHAR(10),INDIRECT("Schede!C"&amp;A174+1))</f>
        <v>OB.8.1 
CAP8.PA.LA18</v>
      </c>
      <c r="C174" s="42" t="str" cm="1">
        <f t="array" aca="1" ref="C174" ca="1">INDIRECT("Schede!D"&amp;A174)</f>
        <v>Rafforzare le leve per l’innovazione delle PA e dei territori Coinvolgimento attivo delle amministrazioni e dei territori</v>
      </c>
      <c r="D174" s="42" t="str" cm="1">
        <f t="array" aca="1" ref="D174" ca="1">INDIRECT("Schede!C"&amp;A174+3)</f>
        <v>Le PA evidenziano le esigenze che non trovano riscontro nella Linea guida e partecipano alla definizione di pattern e profili di interoperabilità per l’aggiornamento delle stesse</v>
      </c>
      <c r="E174" s="42" t="str" cm="1">
        <f t="array" aca="1" ref="E174" ca="1">CONCATENATE(INDIRECT("Schede!F"&amp;A174+3)," ",CHAR(10),INDIRECT("Schede!G"&amp;A174+3))</f>
        <v xml:space="preserve">Da gennaio 2021  
</v>
      </c>
      <c r="F174" s="42" t="str" cm="1">
        <f t="array" aca="1" ref="F174" ca="1">INDIRECT("Schede!C"&amp;A174+4)</f>
        <v/>
      </c>
      <c r="G174" s="42" t="str" cm="1">
        <f t="array" aca="1" ref="G174" ca="1">CONCATENATE(INDIRECT("Schede!F"&amp;A174+4)," ",CHAR(10),INDIRECT("Schede!G"&amp;A174+4))</f>
        <v xml:space="preserve"> 
</v>
      </c>
      <c r="H174" s="42" t="str" cm="1">
        <f t="array" aca="1" ref="H174" ca="1">INDIRECT("Schede!C"&amp;A174+5)</f>
        <v/>
      </c>
      <c r="I174" s="34" t="str" cm="1">
        <f t="array" aca="1" ref="I174" ca="1">CONCATENATE(INDIRECT("Schede!F"&amp;A174+5)," ",CHAR(10),INDIRECT("Schede!G"&amp;A174+5))</f>
        <v xml:space="preserve"> 
</v>
      </c>
      <c r="J174" s="34" t="str" cm="1">
        <f t="array" aca="1" ref="J174" ca="1">INDIRECT("Schede!C"&amp;A174+6)</f>
        <v>RTD</v>
      </c>
      <c r="K174" s="34" t="str" cm="1">
        <f t="array" aca="1" ref="K174" ca="1">INDIRECT("Schede!E"&amp;A174+6)</f>
        <v>Fondi Propri o bando PNRR o altro</v>
      </c>
      <c r="L174" s="35" cm="1">
        <f t="array" aca="1" ref="L174" ca="1">INDIRECT("Schede!C"&amp;A174+7)</f>
        <v>44927</v>
      </c>
      <c r="M174" s="35" cm="1">
        <f t="array" aca="1" ref="M174" ca="1">INDIRECT("Schede!C"&amp;A174+8)</f>
        <v>45657</v>
      </c>
      <c r="N174" s="52" cm="1">
        <f t="array" aca="1" ref="N174" ca="1">INDIRECT("Schede!E"&amp;A174+7)</f>
        <v>0</v>
      </c>
      <c r="O174" s="38" t="str" cm="1">
        <f t="array" aca="1" ref="O174" ca="1">INDIRECT("Schede!F"&amp;A174+7)</f>
        <v>Azione in corso</v>
      </c>
    </row>
    <row r="175" spans="1:15" ht="72" x14ac:dyDescent="0.3">
      <c r="A175" s="37">
        <f t="shared" si="2"/>
        <v>2242</v>
      </c>
      <c r="B175" s="42" t="str" cm="1">
        <f t="array" aca="1" ref="B175" ca="1">CONCATENATE(INDIRECT("Schede!C"&amp;A175)," ",CHAR(10),INDIRECT("Schede!C"&amp;A175+1))</f>
        <v>OB.8.1 
CAP8.PA.LA19</v>
      </c>
      <c r="C175" s="42" t="str" cm="1">
        <f t="array" aca="1" ref="C175" ca="1">INDIRECT("Schede!D"&amp;A175)</f>
        <v>Rafforzare le leve per l’innovazione delle PA e dei territori Coinvolgimento attivo delle amministrazioni e dei territori</v>
      </c>
      <c r="D175" s="42" t="str" cm="1">
        <f t="array" aca="1" ref="D175" ca="1">INDIRECT("Schede!C"&amp;A175+3)</f>
        <v>Le PA partecipano ai tavoli di coordinamento per domini specifici</v>
      </c>
      <c r="E175" s="42" t="str" cm="1">
        <f t="array" aca="1" ref="E175" ca="1">CONCATENATE(INDIRECT("Schede!F"&amp;A175+3)," ",CHAR(10),INDIRECT("Schede!G"&amp;A175+3))</f>
        <v xml:space="preserve">Da novembre 2021  
</v>
      </c>
      <c r="F175" s="42" t="str" cm="1">
        <f t="array" aca="1" ref="F175" ca="1">INDIRECT("Schede!C"&amp;A175+4)</f>
        <v/>
      </c>
      <c r="G175" s="42" t="str" cm="1">
        <f t="array" aca="1" ref="G175" ca="1">CONCATENATE(INDIRECT("Schede!F"&amp;A175+4)," ",CHAR(10),INDIRECT("Schede!G"&amp;A175+4))</f>
        <v xml:space="preserve"> 
</v>
      </c>
      <c r="H175" s="42" t="str" cm="1">
        <f t="array" aca="1" ref="H175" ca="1">INDIRECT("Schede!C"&amp;A175+5)</f>
        <v/>
      </c>
      <c r="I175" s="34" t="str" cm="1">
        <f t="array" aca="1" ref="I175" ca="1">CONCATENATE(INDIRECT("Schede!F"&amp;A175+5)," ",CHAR(10),INDIRECT("Schede!G"&amp;A175+5))</f>
        <v xml:space="preserve"> 
</v>
      </c>
      <c r="J175" s="34" t="str" cm="1">
        <f t="array" aca="1" ref="J175" ca="1">INDIRECT("Schede!C"&amp;A175+6)</f>
        <v>RTD</v>
      </c>
      <c r="K175" s="34" t="str" cm="1">
        <f t="array" aca="1" ref="K175" ca="1">INDIRECT("Schede!E"&amp;A175+6)</f>
        <v>Fondi Propri o bando PNRR o altro</v>
      </c>
      <c r="L175" s="35" cm="1">
        <f t="array" aca="1" ref="L175" ca="1">INDIRECT("Schede!C"&amp;A175+7)</f>
        <v>44927</v>
      </c>
      <c r="M175" s="35" cm="1">
        <f t="array" aca="1" ref="M175" ca="1">INDIRECT("Schede!C"&amp;A175+8)</f>
        <v>45657</v>
      </c>
      <c r="N175" s="52" cm="1">
        <f t="array" aca="1" ref="N175" ca="1">INDIRECT("Schede!E"&amp;A175+7)</f>
        <v>0</v>
      </c>
      <c r="O175" s="38" t="str" cm="1">
        <f t="array" aca="1" ref="O175" ca="1">INDIRECT("Schede!F"&amp;A175+7)</f>
        <v>Azione in corso</v>
      </c>
    </row>
    <row r="176" spans="1:15" ht="72" x14ac:dyDescent="0.3">
      <c r="A176" s="37">
        <f t="shared" si="2"/>
        <v>2255</v>
      </c>
      <c r="B176" s="42" t="str" cm="1">
        <f t="array" aca="1" ref="B176" ca="1">CONCATENATE(INDIRECT("Schede!C"&amp;A176)," ",CHAR(10),INDIRECT("Schede!C"&amp;A176+1))</f>
        <v>OB.8.1 
CAP8.PA.LA32</v>
      </c>
      <c r="C176" s="42" t="str" cm="1">
        <f t="array" aca="1" ref="C176" ca="1">INDIRECT("Schede!D"&amp;A176)</f>
        <v>Rafforzare le leve per l’innovazione delle PA e dei territori Coinvolgimento attivo delle amministrazioni e dei territori</v>
      </c>
      <c r="D176" s="42" t="str" cm="1">
        <f t="array" aca="1" ref="D176" ca="1">INDIRECT("Schede!C"&amp;A176+3)</f>
        <v/>
      </c>
      <c r="E176" s="42" t="str" cm="1">
        <f t="array" aca="1" ref="E176" ca="1">CONCATENATE(INDIRECT("Schede!F"&amp;A176+3)," ",CHAR(10),INDIRECT("Schede!G"&amp;A176+3))</f>
        <v xml:space="preserve"> 
</v>
      </c>
      <c r="F176" s="42" t="str" cm="1">
        <f t="array" aca="1" ref="F176" ca="1">INDIRECT("Schede!C"&amp;A176+4)</f>
        <v>Le PA in base alle proprie esigenze, partecipano alle iniziative di formazione per RTD e loro uffici proposte da AGID</v>
      </c>
      <c r="G176" s="42" t="str" cm="1">
        <f t="array" aca="1" ref="G176" ca="1">CONCATENATE(INDIRECT("Schede!F"&amp;A176+4)," ",CHAR(10),INDIRECT("Schede!G"&amp;A176+4))</f>
        <v xml:space="preserve">Da gennaio 2022  
</v>
      </c>
      <c r="H176" s="42" t="str" cm="1">
        <f t="array" aca="1" ref="H176" ca="1">INDIRECT("Schede!C"&amp;A176+5)</f>
        <v/>
      </c>
      <c r="I176" s="34" t="str" cm="1">
        <f t="array" aca="1" ref="I176" ca="1">CONCATENATE(INDIRECT("Schede!F"&amp;A176+5)," ",CHAR(10),INDIRECT("Schede!G"&amp;A176+5))</f>
        <v xml:space="preserve"> 
</v>
      </c>
      <c r="J176" s="34" t="str" cm="1">
        <f t="array" aca="1" ref="J176" ca="1">INDIRECT("Schede!C"&amp;A176+6)</f>
        <v>RTD</v>
      </c>
      <c r="K176" s="34" t="str" cm="1">
        <f t="array" aca="1" ref="K176" ca="1">INDIRECT("Schede!E"&amp;A176+6)</f>
        <v>Fondi Propri o bando PNRR o altro</v>
      </c>
      <c r="L176" s="35" cm="1">
        <f t="array" aca="1" ref="L176" ca="1">INDIRECT("Schede!C"&amp;A176+7)</f>
        <v>44927</v>
      </c>
      <c r="M176" s="35" cm="1">
        <f t="array" aca="1" ref="M176" ca="1">INDIRECT("Schede!C"&amp;A176+8)</f>
        <v>45657</v>
      </c>
      <c r="N176" s="52" cm="1">
        <f t="array" aca="1" ref="N176" ca="1">INDIRECT("Schede!E"&amp;A176+7)</f>
        <v>0</v>
      </c>
      <c r="O176" s="38" t="str" cm="1">
        <f t="array" aca="1" ref="O176" ca="1">INDIRECT("Schede!F"&amp;A176+7)</f>
        <v>Azione in corso</v>
      </c>
    </row>
    <row r="177" spans="1:15" ht="129.6" x14ac:dyDescent="0.3">
      <c r="A177" s="37">
        <f t="shared" si="2"/>
        <v>2268</v>
      </c>
      <c r="B177" s="42" t="str" cm="1">
        <f t="array" aca="1" ref="B177" ca="1">CONCATENATE(INDIRECT("Schede!C"&amp;A177)," ",CHAR(10),INDIRECT("Schede!C"&amp;A177+1))</f>
        <v>OB.8.1 
CAP8.PA.LA33</v>
      </c>
      <c r="C177" s="42" t="str" cm="1">
        <f t="array" aca="1" ref="C177" ca="1">INDIRECT("Schede!D"&amp;A177)</f>
        <v>Rafforzare le leve per l’innovazione delle PA e dei territori Coinvolgimento attivo delle amministrazioni e dei territori</v>
      </c>
      <c r="D177" s="42" t="str" cm="1">
        <f t="array" aca="1" ref="D177" ca="1">INDIRECT("Schede!C"&amp;A177+3)</f>
        <v/>
      </c>
      <c r="E177" s="42" t="str" cm="1">
        <f t="array" aca="1" ref="E177" ca="1">CONCATENATE(INDIRECT("Schede!F"&amp;A177+3)," ",CHAR(10),INDIRECT("Schede!G"&amp;A177+3))</f>
        <v xml:space="preserve"> 
</v>
      </c>
      <c r="F177" s="42" t="str" cm="1">
        <f t="array" aca="1" ref="F177" ca="1">INDIRECT("Schede!C"&amp;A177+4)</f>
        <v>Le PA, in base alle proprie esigenze, partecipano alle iniziative di formazione per RTD e loro uffici proposte da AGID e contribuiscono alla definizione di moduli formativi avanzati da mettere a disposizione di tutti i dipendenti della PA</v>
      </c>
      <c r="G177" s="42" t="str" cm="1">
        <f t="array" aca="1" ref="G177" ca="1">CONCATENATE(INDIRECT("Schede!F"&amp;A177+4)," ",CHAR(10),INDIRECT("Schede!G"&amp;A177+4))</f>
        <v xml:space="preserve">Da gennaio 2023  
</v>
      </c>
      <c r="H177" s="42" t="str" cm="1">
        <f t="array" aca="1" ref="H177" ca="1">INDIRECT("Schede!C"&amp;A177+5)</f>
        <v/>
      </c>
      <c r="I177" s="34" t="str" cm="1">
        <f t="array" aca="1" ref="I177" ca="1">CONCATENATE(INDIRECT("Schede!F"&amp;A177+5)," ",CHAR(10),INDIRECT("Schede!G"&amp;A177+5))</f>
        <v xml:space="preserve"> 
</v>
      </c>
      <c r="J177" s="34" t="str" cm="1">
        <f t="array" aca="1" ref="J177" ca="1">INDIRECT("Schede!C"&amp;A177+6)</f>
        <v>RTD</v>
      </c>
      <c r="K177" s="34" t="str" cm="1">
        <f t="array" aca="1" ref="K177" ca="1">INDIRECT("Schede!E"&amp;A177+6)</f>
        <v>Fondi Propri o bando PNRR o altro</v>
      </c>
      <c r="L177" s="35" cm="1">
        <f t="array" aca="1" ref="L177" ca="1">INDIRECT("Schede!C"&amp;A177+7)</f>
        <v>44927</v>
      </c>
      <c r="M177" s="35" cm="1">
        <f t="array" aca="1" ref="M177" ca="1">INDIRECT("Schede!C"&amp;A177+8)</f>
        <v>45657</v>
      </c>
      <c r="N177" s="52" cm="1">
        <f t="array" aca="1" ref="N177" ca="1">INDIRECT("Schede!E"&amp;A177+7)</f>
        <v>0</v>
      </c>
      <c r="O177" s="38" t="str" cm="1">
        <f t="array" aca="1" ref="O177" ca="1">INDIRECT("Schede!F"&amp;A177+7)</f>
        <v>Azione in corso</v>
      </c>
    </row>
    <row r="178" spans="1:15" ht="72" x14ac:dyDescent="0.3">
      <c r="A178" s="37">
        <f t="shared" si="2"/>
        <v>2281</v>
      </c>
      <c r="B178" s="42" t="str" cm="1">
        <f t="array" aca="1" ref="B178" ca="1">CONCATENATE(INDIRECT("Schede!C"&amp;A178)," ",CHAR(10),INDIRECT("Schede!C"&amp;A178+1))</f>
        <v>OB.8.1 
CAP8.PA.LA34</v>
      </c>
      <c r="C178" s="42" t="str" cm="1">
        <f t="array" aca="1" ref="C178" ca="1">INDIRECT("Schede!D"&amp;A178)</f>
        <v>Rafforzare le leve per l’innovazione delle PA e dei territori Coinvolgimento attivo delle amministrazioni e dei territori</v>
      </c>
      <c r="D178" s="42" t="str" cm="1">
        <f t="array" aca="1" ref="D178" ca="1">INDIRECT("Schede!C"&amp;A178+3)</f>
        <v/>
      </c>
      <c r="E178" s="42" t="str" cm="1">
        <f t="array" aca="1" ref="E178" ca="1">CONCATENATE(INDIRECT("Schede!F"&amp;A178+3)," ",CHAR(10),INDIRECT("Schede!G"&amp;A178+3))</f>
        <v xml:space="preserve"> 
</v>
      </c>
      <c r="F178" s="42" t="str" cm="1">
        <f t="array" aca="1" ref="F178" ca="1">INDIRECT("Schede!C"&amp;A178+4)</f>
        <v/>
      </c>
      <c r="G178" s="42" t="str" cm="1">
        <f t="array" aca="1" ref="G178" ca="1">CONCATENATE(INDIRECT("Schede!F"&amp;A178+4)," ",CHAR(10),INDIRECT("Schede!G"&amp;A178+4))</f>
        <v xml:space="preserve"> 
</v>
      </c>
      <c r="H178" s="42" t="str" cm="1">
        <f t="array" aca="1" ref="H178" ca="1">INDIRECT("Schede!C"&amp;A178+5)</f>
        <v/>
      </c>
      <c r="I178" s="34" t="str" cm="1">
        <f t="array" aca="1" ref="I178" ca="1">CONCATENATE(INDIRECT("Schede!F"&amp;A178+5)," ",CHAR(10),INDIRECT("Schede!G"&amp;A178+5))</f>
        <v xml:space="preserve"> 
</v>
      </c>
      <c r="J178" s="34" t="str" cm="1">
        <f t="array" aca="1" ref="J178" ca="1">INDIRECT("Schede!C"&amp;A178+6)</f>
        <v>RTD</v>
      </c>
      <c r="K178" s="34" t="str" cm="1">
        <f t="array" aca="1" ref="K178" ca="1">INDIRECT("Schede!E"&amp;A178+6)</f>
        <v>Fondi Propri o bando PNRR o altro</v>
      </c>
      <c r="L178" s="35" cm="1">
        <f t="array" aca="1" ref="L178" ca="1">INDIRECT("Schede!C"&amp;A178+7)</f>
        <v>44927</v>
      </c>
      <c r="M178" s="35" cm="1">
        <f t="array" aca="1" ref="M178" ca="1">INDIRECT("Schede!C"&amp;A178+8)</f>
        <v>45657</v>
      </c>
      <c r="N178" s="52" cm="1">
        <f t="array" aca="1" ref="N178" ca="1">INDIRECT("Schede!E"&amp;A178+7)</f>
        <v>0</v>
      </c>
      <c r="O178" s="38" t="str" cm="1">
        <f t="array" aca="1" ref="O178" ca="1">INDIRECT("Schede!F"&amp;A178+7)</f>
        <v>Azione in corso</v>
      </c>
    </row>
    <row r="179" spans="1:15" ht="72" x14ac:dyDescent="0.3">
      <c r="A179" s="37">
        <f t="shared" si="2"/>
        <v>2294</v>
      </c>
      <c r="B179" s="42" t="str" cm="1">
        <f t="array" aca="1" ref="B179" ca="1">CONCATENATE(INDIRECT("Schede!C"&amp;A179)," ",CHAR(10),INDIRECT("Schede!C"&amp;A179+1))</f>
        <v>OB.8.1 
CAP8.PA.LA35</v>
      </c>
      <c r="C179" s="42" t="str" cm="1">
        <f t="array" aca="1" ref="C179" ca="1">INDIRECT("Schede!D"&amp;A179)</f>
        <v>Rafforzare le leve per l’innovazione delle PA e dei territori Coinvolgimento attivo delle amministrazioni e dei territori</v>
      </c>
      <c r="D179" s="42" t="str" cm="1">
        <f t="array" aca="1" ref="D179" ca="1">INDIRECT("Schede!C"&amp;A179+3)</f>
        <v/>
      </c>
      <c r="E179" s="42" t="str" cm="1">
        <f t="array" aca="1" ref="E179" ca="1">CONCATENATE(INDIRECT("Schede!F"&amp;A179+3)," ",CHAR(10),INDIRECT("Schede!G"&amp;A179+3))</f>
        <v xml:space="preserve"> 
</v>
      </c>
      <c r="F179" s="42" t="str" cm="1">
        <f t="array" aca="1" ref="F179" ca="1">INDIRECT("Schede!C"&amp;A179+4)</f>
        <v/>
      </c>
      <c r="G179" s="42" t="str" cm="1">
        <f t="array" aca="1" ref="G179" ca="1">CONCATENATE(INDIRECT("Schede!F"&amp;A179+4)," ",CHAR(10),INDIRECT("Schede!G"&amp;A179+4))</f>
        <v xml:space="preserve"> 
</v>
      </c>
      <c r="H179" s="42" t="str" cm="1">
        <f t="array" aca="1" ref="H179" ca="1">INDIRECT("Schede!C"&amp;A179+5)</f>
        <v/>
      </c>
      <c r="I179" s="34" t="str" cm="1">
        <f t="array" aca="1" ref="I179" ca="1">CONCATENATE(INDIRECT("Schede!F"&amp;A179+5)," ",CHAR(10),INDIRECT("Schede!G"&amp;A179+5))</f>
        <v xml:space="preserve"> 
</v>
      </c>
      <c r="J179" s="34" t="str" cm="1">
        <f t="array" aca="1" ref="J179" ca="1">INDIRECT("Schede!C"&amp;A179+6)</f>
        <v>RTD</v>
      </c>
      <c r="K179" s="34" t="str" cm="1">
        <f t="array" aca="1" ref="K179" ca="1">INDIRECT("Schede!E"&amp;A179+6)</f>
        <v>Fondi Propri o bando PNRR o altro</v>
      </c>
      <c r="L179" s="35" cm="1">
        <f t="array" aca="1" ref="L179" ca="1">INDIRECT("Schede!C"&amp;A179+7)</f>
        <v>44927</v>
      </c>
      <c r="M179" s="35" cm="1">
        <f t="array" aca="1" ref="M179" ca="1">INDIRECT("Schede!C"&amp;A179+8)</f>
        <v>45657</v>
      </c>
      <c r="N179" s="52" cm="1">
        <f t="array" aca="1" ref="N179" ca="1">INDIRECT("Schede!E"&amp;A179+7)</f>
        <v>0</v>
      </c>
      <c r="O179" s="38" t="str" cm="1">
        <f t="array" aca="1" ref="O179" ca="1">INDIRECT("Schede!F"&amp;A179+7)</f>
        <v>Azione in corso</v>
      </c>
    </row>
    <row r="180" spans="1:15" ht="72" x14ac:dyDescent="0.3">
      <c r="A180" s="37">
        <f t="shared" si="2"/>
        <v>2307</v>
      </c>
      <c r="B180" s="42" t="str" cm="1">
        <f t="array" aca="1" ref="B180" ca="1">CONCATENATE(INDIRECT("Schede!C"&amp;A180)," ",CHAR(10),INDIRECT("Schede!C"&amp;A180+1))</f>
        <v>OB.8.1 
CAP8.PA.LA36</v>
      </c>
      <c r="C180" s="42" t="str" cm="1">
        <f t="array" aca="1" ref="C180" ca="1">INDIRECT("Schede!D"&amp;A180)</f>
        <v>Rafforzare le leve per l’innovazione delle PA e dei territori Coinvolgimento attivo delle amministrazioni e dei territori</v>
      </c>
      <c r="D180" s="42" t="str" cm="1">
        <f t="array" aca="1" ref="D180" ca="1">INDIRECT("Schede!C"&amp;A180+3)</f>
        <v/>
      </c>
      <c r="E180" s="42" t="str" cm="1">
        <f t="array" aca="1" ref="E180" ca="1">CONCATENATE(INDIRECT("Schede!F"&amp;A180+3)," ",CHAR(10),INDIRECT("Schede!G"&amp;A180+3))</f>
        <v xml:space="preserve"> 
</v>
      </c>
      <c r="F180" s="42" t="str" cm="1">
        <f t="array" aca="1" ref="F180" ca="1">INDIRECT("Schede!C"&amp;A180+4)</f>
        <v/>
      </c>
      <c r="G180" s="42" t="str" cm="1">
        <f t="array" aca="1" ref="G180" ca="1">CONCATENATE(INDIRECT("Schede!F"&amp;A180+4)," ",CHAR(10),INDIRECT("Schede!G"&amp;A180+4))</f>
        <v xml:space="preserve"> 
</v>
      </c>
      <c r="H180" s="42" t="str" cm="1">
        <f t="array" aca="1" ref="H180" ca="1">INDIRECT("Schede!C"&amp;A180+5)</f>
        <v/>
      </c>
      <c r="I180" s="34" t="str" cm="1">
        <f t="array" aca="1" ref="I180" ca="1">CONCATENATE(INDIRECT("Schede!F"&amp;A180+5)," ",CHAR(10),INDIRECT("Schede!G"&amp;A180+5))</f>
        <v xml:space="preserve"> 
</v>
      </c>
      <c r="J180" s="34" t="str" cm="1">
        <f t="array" aca="1" ref="J180" ca="1">INDIRECT("Schede!C"&amp;A180+6)</f>
        <v>RTD</v>
      </c>
      <c r="K180" s="34" t="str" cm="1">
        <f t="array" aca="1" ref="K180" ca="1">INDIRECT("Schede!E"&amp;A180+6)</f>
        <v>Fondi Propri o bando PNRR o altro</v>
      </c>
      <c r="L180" s="35" cm="1">
        <f t="array" aca="1" ref="L180" ca="1">INDIRECT("Schede!C"&amp;A180+7)</f>
        <v>44927</v>
      </c>
      <c r="M180" s="35" cm="1">
        <f t="array" aca="1" ref="M180" ca="1">INDIRECT("Schede!C"&amp;A180+8)</f>
        <v>45657</v>
      </c>
      <c r="N180" s="52" cm="1">
        <f t="array" aca="1" ref="N180" ca="1">INDIRECT("Schede!E"&amp;A180+7)</f>
        <v>0</v>
      </c>
      <c r="O180" s="38" t="str" cm="1">
        <f t="array" aca="1" ref="O180" ca="1">INDIRECT("Schede!F"&amp;A180+7)</f>
        <v>Azione in corso</v>
      </c>
    </row>
    <row r="181" spans="1:15" ht="72" x14ac:dyDescent="0.3">
      <c r="A181" s="37">
        <f t="shared" si="2"/>
        <v>2320</v>
      </c>
      <c r="B181" s="42" t="str" cm="1">
        <f t="array" aca="1" ref="B181" ca="1">CONCATENATE(INDIRECT("Schede!C"&amp;A181)," ",CHAR(10),INDIRECT("Schede!C"&amp;A181+1))</f>
        <v>OB.8.1 
CAP8.PA.LA37</v>
      </c>
      <c r="C181" s="42" t="str" cm="1">
        <f t="array" aca="1" ref="C181" ca="1">INDIRECT("Schede!D"&amp;A181)</f>
        <v>Rafforzare le leve per l’innovazione delle PA e dei territori Coinvolgimento attivo delle amministrazioni e dei territori</v>
      </c>
      <c r="D181" s="42" t="str" cm="1">
        <f t="array" aca="1" ref="D181" ca="1">INDIRECT("Schede!C"&amp;A181+3)</f>
        <v/>
      </c>
      <c r="E181" s="42" t="str" cm="1">
        <f t="array" aca="1" ref="E181" ca="1">CONCATENATE(INDIRECT("Schede!F"&amp;A181+3)," ",CHAR(10),INDIRECT("Schede!G"&amp;A181+3))</f>
        <v xml:space="preserve"> 
</v>
      </c>
      <c r="F181" s="42" t="str" cm="1">
        <f t="array" aca="1" ref="F181" ca="1">INDIRECT("Schede!C"&amp;A181+4)</f>
        <v/>
      </c>
      <c r="G181" s="42" t="str" cm="1">
        <f t="array" aca="1" ref="G181" ca="1">CONCATENATE(INDIRECT("Schede!F"&amp;A181+4)," ",CHAR(10),INDIRECT("Schede!G"&amp;A181+4))</f>
        <v xml:space="preserve"> 
</v>
      </c>
      <c r="H181" s="42" t="str" cm="1">
        <f t="array" aca="1" ref="H181" ca="1">INDIRECT("Schede!C"&amp;A181+5)</f>
        <v/>
      </c>
      <c r="I181" s="34" t="str" cm="1">
        <f t="array" aca="1" ref="I181" ca="1">CONCATENATE(INDIRECT("Schede!F"&amp;A181+5)," ",CHAR(10),INDIRECT("Schede!G"&amp;A181+5))</f>
        <v xml:space="preserve"> 
</v>
      </c>
      <c r="J181" s="34" t="str" cm="1">
        <f t="array" aca="1" ref="J181" ca="1">INDIRECT("Schede!C"&amp;A181+6)</f>
        <v>RTD</v>
      </c>
      <c r="K181" s="34" t="str" cm="1">
        <f t="array" aca="1" ref="K181" ca="1">INDIRECT("Schede!E"&amp;A181+6)</f>
        <v>Fondi Propri o bando PNRR o altro</v>
      </c>
      <c r="L181" s="35" cm="1">
        <f t="array" aca="1" ref="L181" ca="1">INDIRECT("Schede!C"&amp;A181+7)</f>
        <v>44927</v>
      </c>
      <c r="M181" s="35" cm="1">
        <f t="array" aca="1" ref="M181" ca="1">INDIRECT("Schede!C"&amp;A181+8)</f>
        <v>45657</v>
      </c>
      <c r="N181" s="52" cm="1">
        <f t="array" aca="1" ref="N181" ca="1">INDIRECT("Schede!E"&amp;A181+7)</f>
        <v>0</v>
      </c>
      <c r="O181" s="38" t="str" cm="1">
        <f t="array" aca="1" ref="O181" ca="1">INDIRECT("Schede!F"&amp;A181+7)</f>
        <v>Azione in corso</v>
      </c>
    </row>
    <row r="182" spans="1:15" ht="72" x14ac:dyDescent="0.3">
      <c r="A182" s="37">
        <f t="shared" si="2"/>
        <v>2333</v>
      </c>
      <c r="B182" s="42" t="str" cm="1">
        <f t="array" aca="1" ref="B182" ca="1">CONCATENATE(INDIRECT("Schede!C"&amp;A182)," ",CHAR(10),INDIRECT("Schede!C"&amp;A182+1))</f>
        <v>OB.8.1 
CAP8.PA.LA38</v>
      </c>
      <c r="C182" s="42" t="str" cm="1">
        <f t="array" aca="1" ref="C182" ca="1">INDIRECT("Schede!D"&amp;A182)</f>
        <v>Rafforzare le leve per l’innovazione delle PA e dei territori Coinvolgimento attivo delle amministrazioni e dei territori</v>
      </c>
      <c r="D182" s="42" t="str" cm="1">
        <f t="array" aca="1" ref="D182" ca="1">INDIRECT("Schede!C"&amp;A182+3)</f>
        <v/>
      </c>
      <c r="E182" s="42" t="str" cm="1">
        <f t="array" aca="1" ref="E182" ca="1">CONCATENATE(INDIRECT("Schede!F"&amp;A182+3)," ",CHAR(10),INDIRECT("Schede!G"&amp;A182+3))</f>
        <v xml:space="preserve"> 
</v>
      </c>
      <c r="F182" s="42" t="str" cm="1">
        <f t="array" aca="1" ref="F182" ca="1">INDIRECT("Schede!C"&amp;A182+4)</f>
        <v/>
      </c>
      <c r="G182" s="42" t="str" cm="1">
        <f t="array" aca="1" ref="G182" ca="1">CONCATENATE(INDIRECT("Schede!F"&amp;A182+4)," ",CHAR(10),INDIRECT("Schede!G"&amp;A182+4))</f>
        <v xml:space="preserve"> 
</v>
      </c>
      <c r="H182" s="42" t="str" cm="1">
        <f t="array" aca="1" ref="H182" ca="1">INDIRECT("Schede!C"&amp;A182+5)</f>
        <v/>
      </c>
      <c r="I182" s="34" t="str" cm="1">
        <f t="array" aca="1" ref="I182" ca="1">CONCATENATE(INDIRECT("Schede!F"&amp;A182+5)," ",CHAR(10),INDIRECT("Schede!G"&amp;A182+5))</f>
        <v xml:space="preserve"> 
</v>
      </c>
      <c r="J182" s="34" t="str" cm="1">
        <f t="array" aca="1" ref="J182" ca="1">INDIRECT("Schede!C"&amp;A182+6)</f>
        <v>RTD</v>
      </c>
      <c r="K182" s="34" t="str" cm="1">
        <f t="array" aca="1" ref="K182" ca="1">INDIRECT("Schede!E"&amp;A182+6)</f>
        <v>Fondi Propri o bando PNRR o altro</v>
      </c>
      <c r="L182" s="35" cm="1">
        <f t="array" aca="1" ref="L182" ca="1">INDIRECT("Schede!C"&amp;A182+7)</f>
        <v>44927</v>
      </c>
      <c r="M182" s="35" cm="1">
        <f t="array" aca="1" ref="M182" ca="1">INDIRECT("Schede!C"&amp;A182+8)</f>
        <v>45657</v>
      </c>
      <c r="N182" s="52" cm="1">
        <f t="array" aca="1" ref="N182" ca="1">INDIRECT("Schede!E"&amp;A182+7)</f>
        <v>0</v>
      </c>
      <c r="O182" s="38" t="str" cm="1">
        <f t="array" aca="1" ref="O182" ca="1">INDIRECT("Schede!F"&amp;A182+7)</f>
        <v>Azione in corso</v>
      </c>
    </row>
    <row r="183" spans="1:15" ht="86.4" x14ac:dyDescent="0.3">
      <c r="A183" s="37">
        <f t="shared" si="2"/>
        <v>2346</v>
      </c>
      <c r="B183" s="42" t="str" cm="1">
        <f t="array" aca="1" ref="B183" ca="1">CONCATENATE(INDIRECT("Schede!C"&amp;A183)," ",CHAR(10),INDIRECT("Schede!C"&amp;A183+1))</f>
        <v>OB.8.2 
CAP8.PA.LA20</v>
      </c>
      <c r="C183" s="42" t="str" cm="1">
        <f t="array" aca="1" ref="C183" ca="1">INDIRECT("Schede!D"&amp;A183)</f>
        <v>Rafforzare le competenze digitali per la PA e per il Paese e favorire l’inclusione digitale</v>
      </c>
      <c r="D183" s="42" t="str" cm="1">
        <f t="array" aca="1" ref="D183" ca="1">INDIRECT("Schede!C"&amp;A183+3)</f>
        <v>Le PA contribuiscono alla definizione del Piano strategico nazionale per le competenze digitali, che include gli assi di intervento relativi alla PA e alle competenze digitali di base per i cittadini</v>
      </c>
      <c r="E183" s="42" t="str" cm="1">
        <f t="array" aca="1" ref="E183" ca="1">CONCATENATE(INDIRECT("Schede!F"&amp;A183+3)," ",CHAR(10),INDIRECT("Schede!G"&amp;A183+3))</f>
        <v xml:space="preserve"> 
Entro settembre 2020 </v>
      </c>
      <c r="F183" s="42" t="str" cm="1">
        <f t="array" aca="1" ref="F183" ca="1">INDIRECT("Schede!C"&amp;A183+4)</f>
        <v/>
      </c>
      <c r="G183" s="42" t="str" cm="1">
        <f t="array" aca="1" ref="G183" ca="1">CONCATENATE(INDIRECT("Schede!F"&amp;A183+4)," ",CHAR(10),INDIRECT("Schede!G"&amp;A183+4))</f>
        <v xml:space="preserve"> 
</v>
      </c>
      <c r="H183" s="42" t="str" cm="1">
        <f t="array" aca="1" ref="H183" ca="1">INDIRECT("Schede!C"&amp;A183+5)</f>
        <v/>
      </c>
      <c r="I183" s="34" t="str" cm="1">
        <f t="array" aca="1" ref="I183" ca="1">CONCATENATE(INDIRECT("Schede!F"&amp;A183+5)," ",CHAR(10),INDIRECT("Schede!G"&amp;A183+5))</f>
        <v xml:space="preserve"> 
</v>
      </c>
      <c r="J183" s="34" t="str" cm="1">
        <f t="array" aca="1" ref="J183" ca="1">INDIRECT("Schede!C"&amp;A183+6)</f>
        <v>RTD</v>
      </c>
      <c r="K183" s="34" t="str" cm="1">
        <f t="array" aca="1" ref="K183" ca="1">INDIRECT("Schede!E"&amp;A183+6)</f>
        <v>Fondi Propri o bando PNRR o altro</v>
      </c>
      <c r="L183" s="35" cm="1">
        <f t="array" aca="1" ref="L183" ca="1">INDIRECT("Schede!C"&amp;A183+7)</f>
        <v>44927</v>
      </c>
      <c r="M183" s="35" cm="1">
        <f t="array" aca="1" ref="M183" ca="1">INDIRECT("Schede!C"&amp;A183+8)</f>
        <v>45657</v>
      </c>
      <c r="N183" s="52" cm="1">
        <f t="array" aca="1" ref="N183" ca="1">INDIRECT("Schede!E"&amp;A183+7)</f>
        <v>0</v>
      </c>
      <c r="O183" s="38" t="str" cm="1">
        <f t="array" aca="1" ref="O183" ca="1">INDIRECT("Schede!F"&amp;A183+7)</f>
        <v>Azione in corso</v>
      </c>
    </row>
    <row r="184" spans="1:15" ht="100.8" x14ac:dyDescent="0.3">
      <c r="A184" s="37">
        <f t="shared" si="2"/>
        <v>2359</v>
      </c>
      <c r="B184" s="42" t="str" cm="1">
        <f t="array" aca="1" ref="B184" ca="1">CONCATENATE(INDIRECT("Schede!C"&amp;A184)," ",CHAR(10),INDIRECT("Schede!C"&amp;A184+1))</f>
        <v>OB.8.2 
CAP8.PA.LA21</v>
      </c>
      <c r="C184" s="42" t="str" cm="1">
        <f t="array" aca="1" ref="C184" ca="1">INDIRECT("Schede!D"&amp;A184)</f>
        <v>Rafforzare le competenze digitali per la PA e per il Paese e favorire l’inclusione digitale</v>
      </c>
      <c r="D184" s="42" t="str" cm="1">
        <f t="array" aca="1" ref="D184" ca="1">INDIRECT("Schede!C"&amp;A184+3)</f>
        <v>Le PA partecipano alle iniziative pilota, alle iniziative di sensibilizzazione e a quelle di formazione specialistica previste dal Piano triennale e in linea con il Piano strategico nazionale per le competenze digitali</v>
      </c>
      <c r="E184" s="42" t="str" cm="1">
        <f t="array" aca="1" ref="E184" ca="1">CONCATENATE(INDIRECT("Schede!F"&amp;A184+3)," ",CHAR(10),INDIRECT("Schede!G"&amp;A184+3))</f>
        <v xml:space="preserve">Da gennaio 2021  
</v>
      </c>
      <c r="F184" s="42" t="str" cm="1">
        <f t="array" aca="1" ref="F184" ca="1">INDIRECT("Schede!C"&amp;A184+4)</f>
        <v/>
      </c>
      <c r="G184" s="42" t="str" cm="1">
        <f t="array" aca="1" ref="G184" ca="1">CONCATENATE(INDIRECT("Schede!F"&amp;A184+4)," ",CHAR(10),INDIRECT("Schede!G"&amp;A184+4))</f>
        <v xml:space="preserve"> 
</v>
      </c>
      <c r="H184" s="42" t="str" cm="1">
        <f t="array" aca="1" ref="H184" ca="1">INDIRECT("Schede!C"&amp;A184+5)</f>
        <v/>
      </c>
      <c r="I184" s="34" t="str" cm="1">
        <f t="array" aca="1" ref="I184" ca="1">CONCATENATE(INDIRECT("Schede!F"&amp;A184+5)," ",CHAR(10),INDIRECT("Schede!G"&amp;A184+5))</f>
        <v xml:space="preserve"> 
</v>
      </c>
      <c r="J184" s="34" t="str" cm="1">
        <f t="array" aca="1" ref="J184" ca="1">INDIRECT("Schede!C"&amp;A184+6)</f>
        <v>RTD</v>
      </c>
      <c r="K184" s="34" t="str" cm="1">
        <f t="array" aca="1" ref="K184" ca="1">INDIRECT("Schede!E"&amp;A184+6)</f>
        <v>Fondi Propri o bando PNRR o altro</v>
      </c>
      <c r="L184" s="35" cm="1">
        <f t="array" aca="1" ref="L184" ca="1">INDIRECT("Schede!C"&amp;A184+7)</f>
        <v>44927</v>
      </c>
      <c r="M184" s="35" cm="1">
        <f t="array" aca="1" ref="M184" ca="1">INDIRECT("Schede!C"&amp;A184+8)</f>
        <v>45657</v>
      </c>
      <c r="N184" s="52" cm="1">
        <f t="array" aca="1" ref="N184" ca="1">INDIRECT("Schede!E"&amp;A184+7)</f>
        <v>0</v>
      </c>
      <c r="O184" s="38" t="str" cm="1">
        <f t="array" aca="1" ref="O184" ca="1">INDIRECT("Schede!F"&amp;A184+7)</f>
        <v>Azione in corso</v>
      </c>
    </row>
    <row r="185" spans="1:15" ht="57.6" x14ac:dyDescent="0.3">
      <c r="A185" s="37">
        <f t="shared" si="2"/>
        <v>2372</v>
      </c>
      <c r="B185" s="42" t="str" cm="1">
        <f t="array" aca="1" ref="B185" ca="1">CONCATENATE(INDIRECT("Schede!C"&amp;A185)," ",CHAR(10),INDIRECT("Schede!C"&amp;A185+1))</f>
        <v>OB.8.2 
CAP8.PA.LA22</v>
      </c>
      <c r="C185" s="42" t="str" cm="1">
        <f t="array" aca="1" ref="C185" ca="1">INDIRECT("Schede!D"&amp;A185)</f>
        <v>Rafforzare le competenze digitali per la PA e per il Paese e favorire l’inclusione digitale</v>
      </c>
      <c r="D185" s="42" t="str" cm="1">
        <f t="array" aca="1" ref="D185" ca="1">INDIRECT("Schede!C"&amp;A185+3)</f>
        <v>Le PA aggiornano i piani di azione secondo quanto previsto nel Piano strategico nazionale per le competenze digitali</v>
      </c>
      <c r="E185" s="42" t="str" cm="1">
        <f t="array" aca="1" ref="E185" ca="1">CONCATENATE(INDIRECT("Schede!F"&amp;A185+3)," ",CHAR(10),INDIRECT("Schede!G"&amp;A185+3))</f>
        <v xml:space="preserve">Da febbraio 2021  
</v>
      </c>
      <c r="F185" s="42" t="str" cm="1">
        <f t="array" aca="1" ref="F185" ca="1">INDIRECT("Schede!C"&amp;A185+4)</f>
        <v/>
      </c>
      <c r="G185" s="42" t="str" cm="1">
        <f t="array" aca="1" ref="G185" ca="1">CONCATENATE(INDIRECT("Schede!F"&amp;A185+4)," ",CHAR(10),INDIRECT("Schede!G"&amp;A185+4))</f>
        <v xml:space="preserve"> 
</v>
      </c>
      <c r="H185" s="42" t="str" cm="1">
        <f t="array" aca="1" ref="H185" ca="1">INDIRECT("Schede!C"&amp;A185+5)</f>
        <v/>
      </c>
      <c r="I185" s="34" t="str" cm="1">
        <f t="array" aca="1" ref="I185" ca="1">CONCATENATE(INDIRECT("Schede!F"&amp;A185+5)," ",CHAR(10),INDIRECT("Schede!G"&amp;A185+5))</f>
        <v xml:space="preserve"> 
</v>
      </c>
      <c r="J185" s="34" t="str" cm="1">
        <f t="array" aca="1" ref="J185" ca="1">INDIRECT("Schede!C"&amp;A185+6)</f>
        <v>RTD</v>
      </c>
      <c r="K185" s="34" t="str" cm="1">
        <f t="array" aca="1" ref="K185" ca="1">INDIRECT("Schede!E"&amp;A185+6)</f>
        <v>Fondi Propri o bando PNRR o altro</v>
      </c>
      <c r="L185" s="35" cm="1">
        <f t="array" aca="1" ref="L185" ca="1">INDIRECT("Schede!C"&amp;A185+7)</f>
        <v>44927</v>
      </c>
      <c r="M185" s="35" cm="1">
        <f t="array" aca="1" ref="M185" ca="1">INDIRECT("Schede!C"&amp;A185+8)</f>
        <v>45657</v>
      </c>
      <c r="N185" s="52" cm="1">
        <f t="array" aca="1" ref="N185" ca="1">INDIRECT("Schede!E"&amp;A185+7)</f>
        <v>0</v>
      </c>
      <c r="O185" s="38" t="str" cm="1">
        <f t="array" aca="1" ref="O185" ca="1">INDIRECT("Schede!F"&amp;A185+7)</f>
        <v>Azione in corso</v>
      </c>
    </row>
    <row r="186" spans="1:15" ht="57.6" x14ac:dyDescent="0.3">
      <c r="A186" s="37">
        <f t="shared" si="2"/>
        <v>2385</v>
      </c>
      <c r="B186" s="42" t="str" cm="1">
        <f t="array" aca="1" ref="B186" ca="1">CONCATENATE(INDIRECT("Schede!C"&amp;A186)," ",CHAR(10),INDIRECT("Schede!C"&amp;A186+1))</f>
        <v>OB.8.2 
CAP8.PA.LA23</v>
      </c>
      <c r="C186" s="42" t="str" cm="1">
        <f t="array" aca="1" ref="C186" ca="1">INDIRECT("Schede!D"&amp;A186)</f>
        <v>Rafforzare le competenze digitali per la PA e per il Paese e favorire l’inclusione digitale</v>
      </c>
      <c r="D186" s="42" t="str" cm="1">
        <f t="array" aca="1" ref="D186" ca="1">INDIRECT("Schede!C"&amp;A186+3)</f>
        <v>Le PA aggiornano i piani di azione secondo quanto previsto nel Piano strategico nazionale per le competenze digitali</v>
      </c>
      <c r="E186" s="42" t="str" cm="1">
        <f t="array" aca="1" ref="E186" ca="1">CONCATENATE(INDIRECT("Schede!F"&amp;A186+3)," ",CHAR(10),INDIRECT("Schede!G"&amp;A186+3))</f>
        <v xml:space="preserve">Da febbraio 2022  
</v>
      </c>
      <c r="F186" s="42" t="str" cm="1">
        <f t="array" aca="1" ref="F186" ca="1">INDIRECT("Schede!C"&amp;A186+4)</f>
        <v/>
      </c>
      <c r="G186" s="42" t="str" cm="1">
        <f t="array" aca="1" ref="G186" ca="1">CONCATENATE(INDIRECT("Schede!F"&amp;A186+4)," ",CHAR(10),INDIRECT("Schede!G"&amp;A186+4))</f>
        <v xml:space="preserve"> 
</v>
      </c>
      <c r="H186" s="42" t="str" cm="1">
        <f t="array" aca="1" ref="H186" ca="1">INDIRECT("Schede!C"&amp;A186+5)</f>
        <v/>
      </c>
      <c r="I186" s="34" t="str" cm="1">
        <f t="array" aca="1" ref="I186" ca="1">CONCATENATE(INDIRECT("Schede!F"&amp;A186+5)," ",CHAR(10),INDIRECT("Schede!G"&amp;A186+5))</f>
        <v xml:space="preserve"> 
</v>
      </c>
      <c r="J186" s="34" t="str" cm="1">
        <f t="array" aca="1" ref="J186" ca="1">INDIRECT("Schede!C"&amp;A186+6)</f>
        <v>RTD</v>
      </c>
      <c r="K186" s="34" t="str" cm="1">
        <f t="array" aca="1" ref="K186" ca="1">INDIRECT("Schede!E"&amp;A186+6)</f>
        <v>Fondi Propri o bando PNRR o altro</v>
      </c>
      <c r="L186" s="35" cm="1">
        <f t="array" aca="1" ref="L186" ca="1">INDIRECT("Schede!C"&amp;A186+7)</f>
        <v>44927</v>
      </c>
      <c r="M186" s="35" cm="1">
        <f t="array" aca="1" ref="M186" ca="1">INDIRECT("Schede!C"&amp;A186+8)</f>
        <v>45657</v>
      </c>
      <c r="N186" s="52" cm="1">
        <f t="array" aca="1" ref="N186" ca="1">INDIRECT("Schede!E"&amp;A186+7)</f>
        <v>0</v>
      </c>
      <c r="O186" s="38" t="str" cm="1">
        <f t="array" aca="1" ref="O186" ca="1">INDIRECT("Schede!F"&amp;A186+7)</f>
        <v>Azione in corso</v>
      </c>
    </row>
    <row r="187" spans="1:15" ht="100.8" x14ac:dyDescent="0.3">
      <c r="A187" s="37">
        <f t="shared" si="2"/>
        <v>2398</v>
      </c>
      <c r="B187" s="42" t="str" cm="1">
        <f t="array" aca="1" ref="B187" ca="1">CONCATENATE(INDIRECT("Schede!C"&amp;A187)," ",CHAR(10),INDIRECT("Schede!C"&amp;A187+1))</f>
        <v>OB.8.3 
CAP8.PA.LA24</v>
      </c>
      <c r="C187" s="42" t="str" cm="1">
        <f t="array" aca="1" ref="C187" ca="1">INDIRECT("Schede!D"&amp;A187)</f>
        <v>Migliorare i processi di trasformazione digitale e di innovazione della PA Il monitoraggio del Piano triennale</v>
      </c>
      <c r="D187" s="42" t="str" cm="1">
        <f t="array" aca="1" ref="D187" ca="1">INDIRECT("Schede!C"&amp;A187+3)</f>
        <v>Le PA partecipano alle attività di monitoraggio predisponendosi per la misurazione delle baseline dei Risultati Attesi del Piano secondo le modalità definite da AGID e Dipartimento per la Trasformazione Digitale</v>
      </c>
      <c r="E187" s="42" t="str" cm="1">
        <f t="array" aca="1" ref="E187" ca="1">CONCATENATE(INDIRECT("Schede!F"&amp;A187+3)," ",CHAR(10),INDIRECT("Schede!G"&amp;A187+3))</f>
        <v xml:space="preserve"> 
Entro dicembre 2020 </v>
      </c>
      <c r="F187" s="42" t="str" cm="1">
        <f t="array" aca="1" ref="F187" ca="1">INDIRECT("Schede!C"&amp;A187+4)</f>
        <v/>
      </c>
      <c r="G187" s="42" t="str" cm="1">
        <f t="array" aca="1" ref="G187" ca="1">CONCATENATE(INDIRECT("Schede!F"&amp;A187+4)," ",CHAR(10),INDIRECT("Schede!G"&amp;A187+4))</f>
        <v xml:space="preserve"> 
</v>
      </c>
      <c r="H187" s="42" t="str" cm="1">
        <f t="array" aca="1" ref="H187" ca="1">INDIRECT("Schede!C"&amp;A187+5)</f>
        <v/>
      </c>
      <c r="I187" s="34" t="str" cm="1">
        <f t="array" aca="1" ref="I187" ca="1">CONCATENATE(INDIRECT("Schede!F"&amp;A187+5)," ",CHAR(10),INDIRECT("Schede!G"&amp;A187+5))</f>
        <v xml:space="preserve"> 
</v>
      </c>
      <c r="J187" s="34" t="str" cm="1">
        <f t="array" aca="1" ref="J187" ca="1">INDIRECT("Schede!C"&amp;A187+6)</f>
        <v>RTD</v>
      </c>
      <c r="K187" s="34" t="str" cm="1">
        <f t="array" aca="1" ref="K187" ca="1">INDIRECT("Schede!E"&amp;A187+6)</f>
        <v>Fondi Propri o bando PNRR o altro</v>
      </c>
      <c r="L187" s="35" cm="1">
        <f t="array" aca="1" ref="L187" ca="1">INDIRECT("Schede!C"&amp;A187+7)</f>
        <v>44927</v>
      </c>
      <c r="M187" s="35" cm="1">
        <f t="array" aca="1" ref="M187" ca="1">INDIRECT("Schede!C"&amp;A187+8)</f>
        <v>45657</v>
      </c>
      <c r="N187" s="52" cm="1">
        <f t="array" aca="1" ref="N187" ca="1">INDIRECT("Schede!E"&amp;A187+7)</f>
        <v>0</v>
      </c>
      <c r="O187" s="38" t="str" cm="1">
        <f t="array" aca="1" ref="O187" ca="1">INDIRECT("Schede!F"&amp;A187+7)</f>
        <v>Azione in corso</v>
      </c>
    </row>
    <row r="188" spans="1:15" ht="86.4" x14ac:dyDescent="0.3">
      <c r="A188" s="37">
        <f t="shared" si="2"/>
        <v>2411</v>
      </c>
      <c r="B188" s="42" t="str" cm="1">
        <f t="array" aca="1" ref="B188" ca="1">CONCATENATE(INDIRECT("Schede!C"&amp;A188)," ",CHAR(10),INDIRECT("Schede!C"&amp;A188+1))</f>
        <v>OB.8.3 
CAP8.PA.LA25</v>
      </c>
      <c r="C188" s="42" t="str" cm="1">
        <f t="array" aca="1" ref="C188" ca="1">INDIRECT("Schede!D"&amp;A188)</f>
        <v>Migliorare i processi di trasformazione digitale e di innovazione della PA Il monitoraggio del Piano triennale</v>
      </c>
      <c r="D188" s="42" t="str" cm="1">
        <f t="array" aca="1" ref="D188" ca="1">INDIRECT("Schede!C"&amp;A188+3)</f>
        <v>Le PA coinvolte avviano l’adozione del Format PT di raccolta dati e informazioni per la verifica di coerenza delle attività con il Piano triennale</v>
      </c>
      <c r="E188" s="42" t="str" cm="1">
        <f t="array" aca="1" ref="E188" ca="1">CONCATENATE(INDIRECT("Schede!F"&amp;A188+3)," ",CHAR(10),INDIRECT("Schede!G"&amp;A188+3))</f>
        <v xml:space="preserve">Da febbraio 2021  
</v>
      </c>
      <c r="F188" s="42" t="str" cm="1">
        <f t="array" aca="1" ref="F188" ca="1">INDIRECT("Schede!C"&amp;A188+4)</f>
        <v>Le PA possono avviare l’adozione del “Format PT” di raccolta dati e informazioni per la verifica di coerenza delle attività con il Piano triennale</v>
      </c>
      <c r="G188" s="42" t="str" cm="1">
        <f t="array" aca="1" ref="G188" ca="1">CONCATENATE(INDIRECT("Schede!F"&amp;A188+4)," ",CHAR(10),INDIRECT("Schede!G"&amp;A188+4))</f>
        <v xml:space="preserve">Da gennaio 2022  
</v>
      </c>
      <c r="H188" s="42" t="str" cm="1">
        <f t="array" aca="1" ref="H188" ca="1">INDIRECT("Schede!C"&amp;A188+5)</f>
        <v/>
      </c>
      <c r="I188" s="34" t="str" cm="1">
        <f t="array" aca="1" ref="I188" ca="1">CONCATENATE(INDIRECT("Schede!F"&amp;A188+5)," ",CHAR(10),INDIRECT("Schede!G"&amp;A188+5))</f>
        <v xml:space="preserve"> 
</v>
      </c>
      <c r="J188" s="34" t="str" cm="1">
        <f t="array" aca="1" ref="J188" ca="1">INDIRECT("Schede!C"&amp;A188+6)</f>
        <v>RTD</v>
      </c>
      <c r="K188" s="34" t="str" cm="1">
        <f t="array" aca="1" ref="K188" ca="1">INDIRECT("Schede!E"&amp;A188+6)</f>
        <v>Fondi Propri o bando PNRR o altro</v>
      </c>
      <c r="L188" s="35" cm="1">
        <f t="array" aca="1" ref="L188" ca="1">INDIRECT("Schede!C"&amp;A188+7)</f>
        <v>44927</v>
      </c>
      <c r="M188" s="35" cm="1">
        <f t="array" aca="1" ref="M188" ca="1">INDIRECT("Schede!C"&amp;A188+8)</f>
        <v>45657</v>
      </c>
      <c r="N188" s="52" cm="1">
        <f t="array" aca="1" ref="N188" ca="1">INDIRECT("Schede!E"&amp;A188+7)</f>
        <v>0</v>
      </c>
      <c r="O188" s="38" t="str" cm="1">
        <f t="array" aca="1" ref="O188" ca="1">INDIRECT("Schede!F"&amp;A188+7)</f>
        <v>Azione in corso</v>
      </c>
    </row>
    <row r="189" spans="1:15" ht="100.8" x14ac:dyDescent="0.3">
      <c r="A189" s="37">
        <f t="shared" si="2"/>
        <v>2424</v>
      </c>
      <c r="B189" s="42" t="str" cm="1">
        <f t="array" aca="1" ref="B189" ca="1">CONCATENATE(INDIRECT("Schede!C"&amp;A189)," ",CHAR(10),INDIRECT("Schede!C"&amp;A189+1))</f>
        <v>OB.8.3 
CAP8.PA.LA26</v>
      </c>
      <c r="C189" s="42" t="str" cm="1">
        <f t="array" aca="1" ref="C189" ca="1">INDIRECT("Schede!D"&amp;A189)</f>
        <v>Migliorare i processi di trasformazione digitale e di innovazione della PA Il monitoraggio del Piano triennale</v>
      </c>
      <c r="D189" s="42" t="str" cm="1">
        <f t="array" aca="1" ref="D189" ca="1">INDIRECT("Schede!C"&amp;A189+3)</f>
        <v>Le PA adottano le modifiche introdotte nella Circolare n. 4/2016 avente come oggetto “Monitoraggio sull’esecuzione dei contratti” e partecipano alle attività di formazione secondo le indicazioni fornite da AGID</v>
      </c>
      <c r="E189" s="42" t="str" cm="1">
        <f t="array" aca="1" ref="E189" ca="1">CONCATENATE(INDIRECT("Schede!F"&amp;A189+3)," ",CHAR(10),INDIRECT("Schede!G"&amp;A189+3))</f>
        <v xml:space="preserve">Da febbraio 2021  
</v>
      </c>
      <c r="F189" s="42" t="str" cm="1">
        <f t="array" aca="1" ref="F189" ca="1">INDIRECT("Schede!C"&amp;A189+4)</f>
        <v/>
      </c>
      <c r="G189" s="42" t="str" cm="1">
        <f t="array" aca="1" ref="G189" ca="1">CONCATENATE(INDIRECT("Schede!F"&amp;A189+4)," ",CHAR(10),INDIRECT("Schede!G"&amp;A189+4))</f>
        <v xml:space="preserve"> 
</v>
      </c>
      <c r="H189" s="42" t="str" cm="1">
        <f t="array" aca="1" ref="H189" ca="1">INDIRECT("Schede!C"&amp;A189+5)</f>
        <v/>
      </c>
      <c r="I189" s="34" t="str" cm="1">
        <f t="array" aca="1" ref="I189" ca="1">CONCATENATE(INDIRECT("Schede!F"&amp;A189+5)," ",CHAR(10),INDIRECT("Schede!G"&amp;A189+5))</f>
        <v xml:space="preserve"> 
</v>
      </c>
      <c r="J189" s="34" t="str" cm="1">
        <f t="array" aca="1" ref="J189" ca="1">INDIRECT("Schede!C"&amp;A189+6)</f>
        <v>RTD</v>
      </c>
      <c r="K189" s="34" t="str" cm="1">
        <f t="array" aca="1" ref="K189" ca="1">INDIRECT("Schede!E"&amp;A189+6)</f>
        <v>Fondi Propri o bando PNRR o altro</v>
      </c>
      <c r="L189" s="35" cm="1">
        <f t="array" aca="1" ref="L189" ca="1">INDIRECT("Schede!C"&amp;A189+7)</f>
        <v>44927</v>
      </c>
      <c r="M189" s="35" cm="1">
        <f t="array" aca="1" ref="M189" ca="1">INDIRECT("Schede!C"&amp;A189+8)</f>
        <v>45657</v>
      </c>
      <c r="N189" s="52" cm="1">
        <f t="array" aca="1" ref="N189" ca="1">INDIRECT("Schede!E"&amp;A189+7)</f>
        <v>0</v>
      </c>
      <c r="O189" s="38" t="str" cm="1">
        <f t="array" aca="1" ref="O189" ca="1">INDIRECT("Schede!F"&amp;A189+7)</f>
        <v>Azione in corso</v>
      </c>
    </row>
    <row r="190" spans="1:15" ht="72" x14ac:dyDescent="0.3">
      <c r="A190" s="37">
        <f t="shared" si="2"/>
        <v>2437</v>
      </c>
      <c r="B190" s="42" t="str" cm="1">
        <f t="array" aca="1" ref="B190" ca="1">CONCATENATE(INDIRECT("Schede!C"&amp;A190)," ",CHAR(10),INDIRECT("Schede!C"&amp;A190+1))</f>
        <v>OB.8.3 
CAP8.PA.LA27</v>
      </c>
      <c r="C190" s="42" t="str" cm="1">
        <f t="array" aca="1" ref="C190" ca="1">INDIRECT("Schede!D"&amp;A190)</f>
        <v>Migliorare i processi di trasformazione digitale e di innovazione della PA Il monitoraggio del Piano triennale</v>
      </c>
      <c r="D190" s="42" t="str" cm="1">
        <f t="array" aca="1" ref="D190" ca="1">INDIRECT("Schede!C"&amp;A190+3)</f>
        <v>Le PA individuate come pilota per la sperimentazione rilasciano il Format PT compilato</v>
      </c>
      <c r="E190" s="42" t="str" cm="1">
        <f t="array" aca="1" ref="E190" ca="1">CONCATENATE(INDIRECT("Schede!F"&amp;A190+3)," ",CHAR(10),INDIRECT("Schede!G"&amp;A190+3))</f>
        <v xml:space="preserve"> 
Entro maggio 2021 </v>
      </c>
      <c r="F190" s="42" t="str" cm="1">
        <f t="array" aca="1" ref="F190" ca="1">INDIRECT("Schede!C"&amp;A190+4)</f>
        <v/>
      </c>
      <c r="G190" s="42" t="str" cm="1">
        <f t="array" aca="1" ref="G190" ca="1">CONCATENATE(INDIRECT("Schede!F"&amp;A190+4)," ",CHAR(10),INDIRECT("Schede!G"&amp;A190+4))</f>
        <v xml:space="preserve"> 
</v>
      </c>
      <c r="H190" s="42" t="str" cm="1">
        <f t="array" aca="1" ref="H190" ca="1">INDIRECT("Schede!C"&amp;A190+5)</f>
        <v/>
      </c>
      <c r="I190" s="34" t="str" cm="1">
        <f t="array" aca="1" ref="I190" ca="1">CONCATENATE(INDIRECT("Schede!F"&amp;A190+5)," ",CHAR(10),INDIRECT("Schede!G"&amp;A190+5))</f>
        <v xml:space="preserve"> 
</v>
      </c>
      <c r="J190" s="34" t="str" cm="1">
        <f t="array" aca="1" ref="J190" ca="1">INDIRECT("Schede!C"&amp;A190+6)</f>
        <v>RTD</v>
      </c>
      <c r="K190" s="34" t="str" cm="1">
        <f t="array" aca="1" ref="K190" ca="1">INDIRECT("Schede!E"&amp;A190+6)</f>
        <v>Fondi Propri o bando PNRR o altro</v>
      </c>
      <c r="L190" s="35" cm="1">
        <f t="array" aca="1" ref="L190" ca="1">INDIRECT("Schede!C"&amp;A190+7)</f>
        <v>44927</v>
      </c>
      <c r="M190" s="35" cm="1">
        <f t="array" aca="1" ref="M190" ca="1">INDIRECT("Schede!C"&amp;A190+8)</f>
        <v>45657</v>
      </c>
      <c r="N190" s="52" cm="1">
        <f t="array" aca="1" ref="N190" ca="1">INDIRECT("Schede!E"&amp;A190+7)</f>
        <v>0</v>
      </c>
      <c r="O190" s="38" t="str" cm="1">
        <f t="array" aca="1" ref="O190" ca="1">INDIRECT("Schede!F"&amp;A190+7)</f>
        <v>Azione in corso</v>
      </c>
    </row>
    <row r="191" spans="1:15" ht="86.4" x14ac:dyDescent="0.3">
      <c r="A191" s="37">
        <f t="shared" si="2"/>
        <v>2450</v>
      </c>
      <c r="B191" s="42" t="str" cm="1">
        <f t="array" aca="1" ref="B191" ca="1">CONCATENATE(INDIRECT("Schede!C"&amp;A191)," ",CHAR(10),INDIRECT("Schede!C"&amp;A191+1))</f>
        <v>OB.8.3 
CAP8.PA.LA28</v>
      </c>
      <c r="C191" s="42" t="str" cm="1">
        <f t="array" aca="1" ref="C191" ca="1">INDIRECT("Schede!D"&amp;A191)</f>
        <v>Migliorare i processi di trasformazione digitale e di innovazione della PA Il monitoraggio del Piano triennale</v>
      </c>
      <c r="D191" s="42" t="str" cm="1">
        <f t="array" aca="1" ref="D191" ca="1">INDIRECT("Schede!C"&amp;A191+3)</f>
        <v>Le PA partecipano alle attività di monitoraggio per la misurazione dei target dei Risultati Attesi del Piano secondo le modalità definite da AGID e Dipartimento per la Trasformazione Digitale</v>
      </c>
      <c r="E191" s="42" t="str" cm="1">
        <f t="array" aca="1" ref="E191" ca="1">CONCATENATE(INDIRECT("Schede!F"&amp;A191+3)," ",CHAR(10),INDIRECT("Schede!G"&amp;A191+3))</f>
        <v xml:space="preserve"> 
Entro dicembre 2021 </v>
      </c>
      <c r="F191" s="42" t="str" cm="1">
        <f t="array" aca="1" ref="F191" ca="1">INDIRECT("Schede!C"&amp;A191+4)</f>
        <v>Le PA panel partecipano alle attività di monitoraggio del Piano triennale secondo le modalità definite da AGID</v>
      </c>
      <c r="G191" s="42" t="str" cm="1">
        <f t="array" aca="1" ref="G191" ca="1">CONCATENATE(INDIRECT("Schede!F"&amp;A191+4)," ",CHAR(10),INDIRECT("Schede!G"&amp;A191+4))</f>
        <v xml:space="preserve"> 
Entro dicembre 2022 </v>
      </c>
      <c r="H191" s="42" t="str" cm="1">
        <f t="array" aca="1" ref="H191" ca="1">INDIRECT("Schede!C"&amp;A191+5)</f>
        <v/>
      </c>
      <c r="I191" s="34" t="str" cm="1">
        <f t="array" aca="1" ref="I191" ca="1">CONCATENATE(INDIRECT("Schede!F"&amp;A191+5)," ",CHAR(10),INDIRECT("Schede!G"&amp;A191+5))</f>
        <v xml:space="preserve"> 
</v>
      </c>
      <c r="J191" s="34" t="str" cm="1">
        <f t="array" aca="1" ref="J191" ca="1">INDIRECT("Schede!C"&amp;A191+6)</f>
        <v>RTD</v>
      </c>
      <c r="K191" s="34" t="str" cm="1">
        <f t="array" aca="1" ref="K191" ca="1">INDIRECT("Schede!E"&amp;A191+6)</f>
        <v>Fondi Propri o bando PNRR o altro</v>
      </c>
      <c r="L191" s="35" cm="1">
        <f t="array" aca="1" ref="L191" ca="1">INDIRECT("Schede!C"&amp;A191+7)</f>
        <v>44927</v>
      </c>
      <c r="M191" s="35" cm="1">
        <f t="array" aca="1" ref="M191" ca="1">INDIRECT("Schede!C"&amp;A191+8)</f>
        <v>45657</v>
      </c>
      <c r="N191" s="52" cm="1">
        <f t="array" aca="1" ref="N191" ca="1">INDIRECT("Schede!E"&amp;A191+7)</f>
        <v>0</v>
      </c>
      <c r="O191" s="38" t="str" cm="1">
        <f t="array" aca="1" ref="O191" ca="1">INDIRECT("Schede!F"&amp;A191+7)</f>
        <v>Azione in corso</v>
      </c>
    </row>
    <row r="192" spans="1:15" ht="72" x14ac:dyDescent="0.3">
      <c r="A192" s="37">
        <f t="shared" si="2"/>
        <v>2463</v>
      </c>
      <c r="B192" s="42" t="str" cm="1">
        <f t="array" aca="1" ref="B192" ca="1">CONCATENATE(INDIRECT("Schede!C"&amp;A192)," ",CHAR(10),INDIRECT("Schede!C"&amp;A192+1))</f>
        <v>OB.8.3 
CAP8.PA.LA29</v>
      </c>
      <c r="C192" s="42" t="str" cm="1">
        <f t="array" aca="1" ref="C192" ca="1">INDIRECT("Schede!D"&amp;A192)</f>
        <v>Migliorare i processi di trasformazione digitale e di innovazione della PA Il monitoraggio del Piano triennale</v>
      </c>
      <c r="D192" s="42" t="str" cm="1">
        <f t="array" aca="1" ref="D192" ca="1">INDIRECT("Schede!C"&amp;A192+3)</f>
        <v>Le PA partecipano alle attività di formazione secondo le indicazioni fornite da AGID</v>
      </c>
      <c r="E192" s="42" t="str" cm="1">
        <f t="array" aca="1" ref="E192" ca="1">CONCATENATE(INDIRECT("Schede!F"&amp;A192+3)," ",CHAR(10),INDIRECT("Schede!G"&amp;A192+3))</f>
        <v xml:space="preserve">Da marzo 2022  
</v>
      </c>
      <c r="F192" s="42" t="str" cm="1">
        <f t="array" aca="1" ref="F192" ca="1">INDIRECT("Schede!C"&amp;A192+4)</f>
        <v/>
      </c>
      <c r="G192" s="42" t="str" cm="1">
        <f t="array" aca="1" ref="G192" ca="1">CONCATENATE(INDIRECT("Schede!F"&amp;A192+4)," ",CHAR(10),INDIRECT("Schede!G"&amp;A192+4))</f>
        <v xml:space="preserve"> 
</v>
      </c>
      <c r="H192" s="42" t="str" cm="1">
        <f t="array" aca="1" ref="H192" ca="1">INDIRECT("Schede!C"&amp;A192+5)</f>
        <v/>
      </c>
      <c r="I192" s="34" t="str" cm="1">
        <f t="array" aca="1" ref="I192" ca="1">CONCATENATE(INDIRECT("Schede!F"&amp;A192+5)," ",CHAR(10),INDIRECT("Schede!G"&amp;A192+5))</f>
        <v xml:space="preserve"> 
</v>
      </c>
      <c r="J192" s="34" t="str" cm="1">
        <f t="array" aca="1" ref="J192" ca="1">INDIRECT("Schede!C"&amp;A192+6)</f>
        <v>RTD</v>
      </c>
      <c r="K192" s="34" t="str" cm="1">
        <f t="array" aca="1" ref="K192" ca="1">INDIRECT("Schede!E"&amp;A192+6)</f>
        <v>Fondi Propri o bando PNRR o altro</v>
      </c>
      <c r="L192" s="35" cm="1">
        <f t="array" aca="1" ref="L192" ca="1">INDIRECT("Schede!C"&amp;A192+7)</f>
        <v>44927</v>
      </c>
      <c r="M192" s="35" cm="1">
        <f t="array" aca="1" ref="M192" ca="1">INDIRECT("Schede!C"&amp;A192+8)</f>
        <v>45657</v>
      </c>
      <c r="N192" s="52" cm="1">
        <f t="array" aca="1" ref="N192" ca="1">INDIRECT("Schede!E"&amp;A192+7)</f>
        <v>0</v>
      </c>
      <c r="O192" s="38" t="str" cm="1">
        <f t="array" aca="1" ref="O192" ca="1">INDIRECT("Schede!F"&amp;A192+7)</f>
        <v>Azione in corso</v>
      </c>
    </row>
    <row r="193" spans="1:15" ht="72" x14ac:dyDescent="0.3">
      <c r="A193" s="37">
        <f t="shared" si="2"/>
        <v>2476</v>
      </c>
      <c r="B193" s="42" t="str" cm="1">
        <f t="array" aca="1" ref="B193" ca="1">CONCATENATE(INDIRECT("Schede!C"&amp;A193)," ",CHAR(10),INDIRECT("Schede!C"&amp;A193+1))</f>
        <v>OB.8.3 
CAP8.PA.LA30</v>
      </c>
      <c r="C193" s="42" t="str" cm="1">
        <f t="array" aca="1" ref="C193" ca="1">INDIRECT("Schede!D"&amp;A193)</f>
        <v>Migliorare i processi di trasformazione digitale e di innovazione della PA Il monitoraggio del Piano triennale</v>
      </c>
      <c r="D193" s="42" t="str" cm="1">
        <f t="array" aca="1" ref="D193" ca="1">INDIRECT("Schede!C"&amp;A193+3)</f>
        <v>Le PA coinvolte rilasciano il Format PT compilato</v>
      </c>
      <c r="E193" s="42" t="str" cm="1">
        <f t="array" aca="1" ref="E193" ca="1">CONCATENATE(INDIRECT("Schede!F"&amp;A193+3)," ",CHAR(10),INDIRECT("Schede!G"&amp;A193+3))</f>
        <v xml:space="preserve"> 
Entro maggio 2022 </v>
      </c>
      <c r="F193" s="42" t="str" cm="1">
        <f t="array" aca="1" ref="F193" ca="1">INDIRECT("Schede!C"&amp;A193+4)</f>
        <v>Le PA possono adottare la soluzione online per la predisposizione del “Format PT”</v>
      </c>
      <c r="G193" s="42" t="str" cm="1">
        <f t="array" aca="1" ref="G193" ca="1">CONCATENATE(INDIRECT("Schede!F"&amp;A193+4)," ",CHAR(10),INDIRECT("Schede!G"&amp;A193+4))</f>
        <v xml:space="preserve">Da luglio 2023  
</v>
      </c>
      <c r="H193" s="42" t="str" cm="1">
        <f t="array" aca="1" ref="H193" ca="1">INDIRECT("Schede!C"&amp;A193+5)</f>
        <v/>
      </c>
      <c r="I193" s="34" t="str" cm="1">
        <f t="array" aca="1" ref="I193" ca="1">CONCATENATE(INDIRECT("Schede!F"&amp;A193+5)," ",CHAR(10),INDIRECT("Schede!G"&amp;A193+5))</f>
        <v xml:space="preserve"> 
</v>
      </c>
      <c r="J193" s="34" t="str" cm="1">
        <f t="array" aca="1" ref="J193" ca="1">INDIRECT("Schede!C"&amp;A193+6)</f>
        <v>RTD</v>
      </c>
      <c r="K193" s="34" t="str" cm="1">
        <f t="array" aca="1" ref="K193" ca="1">INDIRECT("Schede!E"&amp;A193+6)</f>
        <v>Fondi Propri o bando PNRR o altro</v>
      </c>
      <c r="L193" s="35" cm="1">
        <f t="array" aca="1" ref="L193" ca="1">INDIRECT("Schede!C"&amp;A193+7)</f>
        <v>44927</v>
      </c>
      <c r="M193" s="35" cm="1">
        <f t="array" aca="1" ref="M193" ca="1">INDIRECT("Schede!C"&amp;A193+8)</f>
        <v>45657</v>
      </c>
      <c r="N193" s="52" cm="1">
        <f t="array" aca="1" ref="N193" ca="1">INDIRECT("Schede!E"&amp;A193+7)</f>
        <v>0</v>
      </c>
      <c r="O193" s="38" t="str" cm="1">
        <f t="array" aca="1" ref="O193" ca="1">INDIRECT("Schede!F"&amp;A193+7)</f>
        <v>Azione in corso</v>
      </c>
    </row>
    <row r="194" spans="1:15" ht="87" thickBot="1" x14ac:dyDescent="0.35">
      <c r="A194" s="37">
        <f t="shared" si="2"/>
        <v>2489</v>
      </c>
      <c r="B194" s="42" t="str" cm="1">
        <f t="array" aca="1" ref="B194" ca="1">CONCATENATE(INDIRECT("Schede!C"&amp;A194)," ",CHAR(10),INDIRECT("Schede!C"&amp;A194+1))</f>
        <v>OB.8.3 
CAP8.PA.LA31</v>
      </c>
      <c r="C194" s="42" t="str" cm="1">
        <f t="array" aca="1" ref="C194" ca="1">INDIRECT("Schede!D"&amp;A194)</f>
        <v>Migliorare i processi di trasformazione digitale e di innovazione della PA Il monitoraggio del Piano triennale</v>
      </c>
      <c r="D194" s="42" t="str" cm="1">
        <f t="array" aca="1" ref="D194" ca="1">INDIRECT("Schede!C"&amp;A194+3)</f>
        <v>Le PA partecipano alle attività di monitoraggio per la misurazione dei target degli Risultati Attesi del Piano secondo le modalità definite da AGID e Dipartimento per la Trasformazione Digitale</v>
      </c>
      <c r="E194" s="42" t="str" cm="1">
        <f t="array" aca="1" ref="E194" ca="1">CONCATENATE(INDIRECT("Schede!F"&amp;A194+3)," ",CHAR(10),INDIRECT("Schede!G"&amp;A194+3))</f>
        <v xml:space="preserve"> 
Entro dicembre 2022 </v>
      </c>
      <c r="F194" s="42" t="str" cm="1">
        <f t="array" aca="1" ref="F194" ca="1">INDIRECT("Schede!C"&amp;A194+4)</f>
        <v>Le PA panel partecipano alle attività di monitoraggio del Piano triennale secondo le modalità definite da AGID</v>
      </c>
      <c r="G194" s="42" t="str" cm="1">
        <f t="array" aca="1" ref="G194" ca="1">CONCATENATE(INDIRECT("Schede!F"&amp;A194+4)," ",CHAR(10),INDIRECT("Schede!G"&amp;A194+4))</f>
        <v xml:space="preserve"> 
Entro dicembre 2023 </v>
      </c>
      <c r="H194" s="42" t="str" cm="1">
        <f t="array" aca="1" ref="H194" ca="1">INDIRECT("Schede!C"&amp;A194+5)</f>
        <v/>
      </c>
      <c r="I194" s="34" t="str" cm="1">
        <f t="array" aca="1" ref="I194" ca="1">CONCATENATE(INDIRECT("Schede!F"&amp;A194+5)," ",CHAR(10),INDIRECT("Schede!G"&amp;A194+5))</f>
        <v xml:space="preserve"> 
</v>
      </c>
      <c r="J194" s="39" t="str" cm="1">
        <f t="array" aca="1" ref="J194" ca="1">INDIRECT("Schede!C"&amp;A194+6)</f>
        <v>RTD</v>
      </c>
      <c r="K194" s="39" t="str" cm="1">
        <f t="array" aca="1" ref="K194" ca="1">INDIRECT("Schede!E"&amp;A194+6)</f>
        <v>Fondi Propri o bando PNRR o altro</v>
      </c>
      <c r="L194" s="40" cm="1">
        <f t="array" aca="1" ref="L194" ca="1">INDIRECT("Schede!C"&amp;A194+7)</f>
        <v>44927</v>
      </c>
      <c r="M194" s="40" cm="1">
        <f t="array" aca="1" ref="M194" ca="1">INDIRECT("Schede!C"&amp;A194+8)</f>
        <v>45657</v>
      </c>
      <c r="N194" s="52" cm="1">
        <f t="array" aca="1" ref="N194" ca="1">INDIRECT("Schede!E"&amp;A194+7)</f>
        <v>0</v>
      </c>
      <c r="O194" s="41" t="str" cm="1">
        <f t="array" aca="1" ref="O194" ca="1">INDIRECT("Schede!F"&amp;A194+7)</f>
        <v>Azione in corso</v>
      </c>
    </row>
    <row r="195" spans="1:15" x14ac:dyDescent="0.3">
      <c r="O195" s="33"/>
    </row>
    <row r="196" spans="1:15" x14ac:dyDescent="0.3">
      <c r="O196" s="33"/>
    </row>
    <row r="197" spans="1:15" x14ac:dyDescent="0.3">
      <c r="O197" s="33"/>
    </row>
    <row r="198" spans="1:15" x14ac:dyDescent="0.3">
      <c r="O198" s="33"/>
    </row>
    <row r="199" spans="1:15" x14ac:dyDescent="0.3">
      <c r="O199" s="33"/>
    </row>
    <row r="200" spans="1:15" x14ac:dyDescent="0.3">
      <c r="O200" s="33"/>
    </row>
    <row r="201" spans="1:15" x14ac:dyDescent="0.3">
      <c r="O201" s="33"/>
    </row>
    <row r="202" spans="1:15" x14ac:dyDescent="0.3">
      <c r="O202" s="33"/>
    </row>
    <row r="203" spans="1:15" x14ac:dyDescent="0.3">
      <c r="O203" s="33"/>
    </row>
    <row r="204" spans="1:15" x14ac:dyDescent="0.3">
      <c r="O204" s="33"/>
    </row>
    <row r="205" spans="1:15" x14ac:dyDescent="0.3">
      <c r="O205" s="33"/>
    </row>
    <row r="206" spans="1:15" x14ac:dyDescent="0.3">
      <c r="O206" s="33"/>
    </row>
    <row r="207" spans="1:15" x14ac:dyDescent="0.3">
      <c r="O207" s="33"/>
    </row>
    <row r="208" spans="1:15" x14ac:dyDescent="0.3">
      <c r="O208" s="33"/>
    </row>
    <row r="209" spans="15:15" x14ac:dyDescent="0.3">
      <c r="O209" s="33"/>
    </row>
    <row r="210" spans="15:15" x14ac:dyDescent="0.3">
      <c r="O210" s="33"/>
    </row>
    <row r="211" spans="15:15" x14ac:dyDescent="0.3">
      <c r="O211" s="33"/>
    </row>
    <row r="212" spans="15:15" x14ac:dyDescent="0.3">
      <c r="O212" s="33"/>
    </row>
    <row r="213" spans="15:15" x14ac:dyDescent="0.3">
      <c r="O213" s="33"/>
    </row>
    <row r="214" spans="15:15" x14ac:dyDescent="0.3">
      <c r="O214" s="33"/>
    </row>
    <row r="215" spans="15:15" x14ac:dyDescent="0.3">
      <c r="O215" s="33"/>
    </row>
    <row r="216" spans="15:15" x14ac:dyDescent="0.3">
      <c r="O216" s="33"/>
    </row>
    <row r="217" spans="15:15" x14ac:dyDescent="0.3">
      <c r="O217" s="33"/>
    </row>
    <row r="218" spans="15:15" x14ac:dyDescent="0.3">
      <c r="O218" s="33"/>
    </row>
    <row r="219" spans="15:15" x14ac:dyDescent="0.3">
      <c r="O219" s="33"/>
    </row>
    <row r="220" spans="15:15" x14ac:dyDescent="0.3">
      <c r="O220" s="33"/>
    </row>
    <row r="221" spans="15:15" x14ac:dyDescent="0.3">
      <c r="O221" s="33"/>
    </row>
    <row r="222" spans="15:15" x14ac:dyDescent="0.3">
      <c r="O222" s="33"/>
    </row>
    <row r="223" spans="15:15" x14ac:dyDescent="0.3">
      <c r="O223" s="33"/>
    </row>
    <row r="224" spans="15:15" x14ac:dyDescent="0.3">
      <c r="O224" s="33"/>
    </row>
    <row r="225" spans="15:15" x14ac:dyDescent="0.3">
      <c r="O225" s="33"/>
    </row>
    <row r="226" spans="15:15" x14ac:dyDescent="0.3">
      <c r="O226" s="33"/>
    </row>
    <row r="227" spans="15:15" x14ac:dyDescent="0.3">
      <c r="O227" s="33"/>
    </row>
    <row r="228" spans="15:15" x14ac:dyDescent="0.3">
      <c r="O228" s="33"/>
    </row>
    <row r="229" spans="15:15" x14ac:dyDescent="0.3">
      <c r="O229" s="33"/>
    </row>
    <row r="230" spans="15:15" x14ac:dyDescent="0.3">
      <c r="O230" s="33"/>
    </row>
    <row r="231" spans="15:15" x14ac:dyDescent="0.3">
      <c r="O231" s="33"/>
    </row>
    <row r="232" spans="15:15" x14ac:dyDescent="0.3">
      <c r="O232" s="33"/>
    </row>
    <row r="233" spans="15:15" x14ac:dyDescent="0.3">
      <c r="O233" s="33"/>
    </row>
    <row r="234" spans="15:15" x14ac:dyDescent="0.3">
      <c r="O234" s="33"/>
    </row>
    <row r="235" spans="15:15" x14ac:dyDescent="0.3">
      <c r="O235" s="33"/>
    </row>
    <row r="236" spans="15:15" x14ac:dyDescent="0.3">
      <c r="O236" s="33"/>
    </row>
    <row r="237" spans="15:15" x14ac:dyDescent="0.3">
      <c r="O237" s="33"/>
    </row>
    <row r="238" spans="15:15" x14ac:dyDescent="0.3">
      <c r="O238" s="33"/>
    </row>
    <row r="239" spans="15:15" x14ac:dyDescent="0.3">
      <c r="O239" s="33"/>
    </row>
    <row r="240" spans="15:15" x14ac:dyDescent="0.3">
      <c r="O240" s="33"/>
    </row>
    <row r="241" spans="15:15" x14ac:dyDescent="0.3">
      <c r="O241" s="33"/>
    </row>
    <row r="242" spans="15:15" x14ac:dyDescent="0.3">
      <c r="O242" s="33"/>
    </row>
    <row r="243" spans="15:15" x14ac:dyDescent="0.3">
      <c r="O243" s="33"/>
    </row>
    <row r="244" spans="15:15" x14ac:dyDescent="0.3">
      <c r="O244" s="33"/>
    </row>
    <row r="245" spans="15:15" x14ac:dyDescent="0.3">
      <c r="O245" s="33"/>
    </row>
    <row r="246" spans="15:15" x14ac:dyDescent="0.3">
      <c r="O246" s="33"/>
    </row>
    <row r="247" spans="15:15" x14ac:dyDescent="0.3">
      <c r="O247" s="33"/>
    </row>
    <row r="248" spans="15:15" x14ac:dyDescent="0.3">
      <c r="O248" s="33"/>
    </row>
    <row r="249" spans="15:15" x14ac:dyDescent="0.3">
      <c r="O249" s="33"/>
    </row>
    <row r="250" spans="15:15" x14ac:dyDescent="0.3">
      <c r="O250" s="33"/>
    </row>
    <row r="251" spans="15:15" x14ac:dyDescent="0.3">
      <c r="O251" s="33"/>
    </row>
    <row r="252" spans="15:15" x14ac:dyDescent="0.3">
      <c r="O252" s="33"/>
    </row>
    <row r="253" spans="15:15" x14ac:dyDescent="0.3">
      <c r="O253" s="33"/>
    </row>
    <row r="254" spans="15:15" x14ac:dyDescent="0.3">
      <c r="O254" s="33"/>
    </row>
    <row r="255" spans="15:15" x14ac:dyDescent="0.3">
      <c r="O255" s="33"/>
    </row>
    <row r="256" spans="15:15" x14ac:dyDescent="0.3">
      <c r="O256" s="33"/>
    </row>
    <row r="257" spans="15:15" x14ac:dyDescent="0.3">
      <c r="O257" s="33"/>
    </row>
    <row r="258" spans="15:15" x14ac:dyDescent="0.3">
      <c r="O258" s="33"/>
    </row>
    <row r="259" spans="15:15" x14ac:dyDescent="0.3">
      <c r="O259" s="33"/>
    </row>
    <row r="260" spans="15:15" x14ac:dyDescent="0.3">
      <c r="O260" s="33"/>
    </row>
    <row r="261" spans="15:15" x14ac:dyDescent="0.3">
      <c r="O261" s="33"/>
    </row>
    <row r="262" spans="15:15" x14ac:dyDescent="0.3">
      <c r="O262" s="33"/>
    </row>
    <row r="263" spans="15:15" x14ac:dyDescent="0.3">
      <c r="O263" s="33"/>
    </row>
    <row r="264" spans="15:15" x14ac:dyDescent="0.3">
      <c r="O264" s="33"/>
    </row>
    <row r="265" spans="15:15" x14ac:dyDescent="0.3">
      <c r="O265" s="33"/>
    </row>
    <row r="266" spans="15:15" x14ac:dyDescent="0.3">
      <c r="O266" s="33"/>
    </row>
    <row r="267" spans="15:15" x14ac:dyDescent="0.3">
      <c r="O267" s="33"/>
    </row>
    <row r="268" spans="15:15" x14ac:dyDescent="0.3">
      <c r="O268" s="33"/>
    </row>
    <row r="269" spans="15:15" x14ac:dyDescent="0.3">
      <c r="O269" s="33"/>
    </row>
    <row r="270" spans="15:15" x14ac:dyDescent="0.3">
      <c r="O270" s="33"/>
    </row>
    <row r="271" spans="15:15" x14ac:dyDescent="0.3">
      <c r="O271" s="33"/>
    </row>
    <row r="272" spans="15:15" x14ac:dyDescent="0.3">
      <c r="O272" s="33"/>
    </row>
    <row r="273" spans="15:15" x14ac:dyDescent="0.3">
      <c r="O273" s="33"/>
    </row>
    <row r="274" spans="15:15" x14ac:dyDescent="0.3">
      <c r="O274" s="33"/>
    </row>
    <row r="275" spans="15:15" x14ac:dyDescent="0.3">
      <c r="O275" s="33"/>
    </row>
    <row r="276" spans="15:15" x14ac:dyDescent="0.3">
      <c r="O276" s="33"/>
    </row>
    <row r="277" spans="15:15" x14ac:dyDescent="0.3">
      <c r="O277" s="33"/>
    </row>
    <row r="278" spans="15:15" x14ac:dyDescent="0.3">
      <c r="O278" s="33"/>
    </row>
    <row r="279" spans="15:15" x14ac:dyDescent="0.3">
      <c r="O279" s="33"/>
    </row>
    <row r="280" spans="15:15" x14ac:dyDescent="0.3">
      <c r="O280" s="33"/>
    </row>
    <row r="281" spans="15:15" x14ac:dyDescent="0.3">
      <c r="O281" s="33"/>
    </row>
    <row r="282" spans="15:15" x14ac:dyDescent="0.3">
      <c r="O282" s="33"/>
    </row>
    <row r="283" spans="15:15" x14ac:dyDescent="0.3">
      <c r="O283" s="33"/>
    </row>
    <row r="284" spans="15:15" x14ac:dyDescent="0.3">
      <c r="O284" s="33"/>
    </row>
    <row r="285" spans="15:15" x14ac:dyDescent="0.3">
      <c r="O285" s="33"/>
    </row>
    <row r="286" spans="15:15" x14ac:dyDescent="0.3">
      <c r="O286" s="33"/>
    </row>
    <row r="287" spans="15:15" x14ac:dyDescent="0.3">
      <c r="O287" s="33"/>
    </row>
    <row r="288" spans="15:15" x14ac:dyDescent="0.3">
      <c r="O288" s="33"/>
    </row>
    <row r="289" spans="15:15" x14ac:dyDescent="0.3">
      <c r="O289" s="33"/>
    </row>
    <row r="290" spans="15:15" x14ac:dyDescent="0.3">
      <c r="O290" s="33"/>
    </row>
    <row r="291" spans="15:15" x14ac:dyDescent="0.3">
      <c r="O291" s="33"/>
    </row>
    <row r="292" spans="15:15" x14ac:dyDescent="0.3">
      <c r="O292" s="33"/>
    </row>
    <row r="293" spans="15:15" x14ac:dyDescent="0.3">
      <c r="O293" s="33"/>
    </row>
    <row r="294" spans="15:15" x14ac:dyDescent="0.3">
      <c r="O294" s="33"/>
    </row>
    <row r="295" spans="15:15" x14ac:dyDescent="0.3">
      <c r="O295" s="33"/>
    </row>
    <row r="296" spans="15:15" x14ac:dyDescent="0.3">
      <c r="O296" s="33"/>
    </row>
    <row r="297" spans="15:15" x14ac:dyDescent="0.3">
      <c r="O297" s="33"/>
    </row>
    <row r="298" spans="15:15" x14ac:dyDescent="0.3">
      <c r="O298" s="33"/>
    </row>
    <row r="299" spans="15:15" x14ac:dyDescent="0.3">
      <c r="O299" s="33"/>
    </row>
    <row r="300" spans="15:15" x14ac:dyDescent="0.3">
      <c r="O300" s="33"/>
    </row>
    <row r="301" spans="15:15" x14ac:dyDescent="0.3">
      <c r="O301" s="33"/>
    </row>
    <row r="302" spans="15:15" x14ac:dyDescent="0.3">
      <c r="O302" s="33"/>
    </row>
    <row r="303" spans="15:15" x14ac:dyDescent="0.3">
      <c r="O303" s="33"/>
    </row>
    <row r="304" spans="15:15" x14ac:dyDescent="0.3">
      <c r="O304" s="33"/>
    </row>
    <row r="305" spans="15:15" x14ac:dyDescent="0.3">
      <c r="O305" s="33"/>
    </row>
    <row r="306" spans="15:15" x14ac:dyDescent="0.3">
      <c r="O306" s="33"/>
    </row>
    <row r="307" spans="15:15" x14ac:dyDescent="0.3">
      <c r="O307" s="33"/>
    </row>
    <row r="308" spans="15:15" x14ac:dyDescent="0.3">
      <c r="O308" s="33"/>
    </row>
    <row r="309" spans="15:15" x14ac:dyDescent="0.3">
      <c r="O309" s="33"/>
    </row>
    <row r="310" spans="15:15" x14ac:dyDescent="0.3">
      <c r="O310" s="33"/>
    </row>
    <row r="311" spans="15:15" x14ac:dyDescent="0.3">
      <c r="O311" s="33"/>
    </row>
    <row r="312" spans="15:15" x14ac:dyDescent="0.3">
      <c r="O312" s="33"/>
    </row>
    <row r="313" spans="15:15" x14ac:dyDescent="0.3">
      <c r="O313" s="33"/>
    </row>
    <row r="314" spans="15:15" x14ac:dyDescent="0.3">
      <c r="O314" s="33"/>
    </row>
    <row r="315" spans="15:15" x14ac:dyDescent="0.3">
      <c r="O315" s="33"/>
    </row>
    <row r="316" spans="15:15" x14ac:dyDescent="0.3">
      <c r="O316" s="33"/>
    </row>
    <row r="317" spans="15:15" x14ac:dyDescent="0.3">
      <c r="O317" s="33"/>
    </row>
    <row r="318" spans="15:15" x14ac:dyDescent="0.3">
      <c r="O318" s="33"/>
    </row>
    <row r="319" spans="15:15" x14ac:dyDescent="0.3">
      <c r="O319" s="33"/>
    </row>
    <row r="320" spans="15:15" x14ac:dyDescent="0.3">
      <c r="O320" s="33"/>
    </row>
    <row r="321" spans="15:15" x14ac:dyDescent="0.3">
      <c r="O321" s="33"/>
    </row>
    <row r="322" spans="15:15" x14ac:dyDescent="0.3">
      <c r="O322" s="33"/>
    </row>
    <row r="323" spans="15:15" x14ac:dyDescent="0.3">
      <c r="O323" s="33"/>
    </row>
    <row r="324" spans="15:15" x14ac:dyDescent="0.3">
      <c r="O324" s="33"/>
    </row>
    <row r="325" spans="15:15" x14ac:dyDescent="0.3">
      <c r="O325" s="33"/>
    </row>
    <row r="326" spans="15:15" x14ac:dyDescent="0.3">
      <c r="O326" s="33"/>
    </row>
    <row r="327" spans="15:15" x14ac:dyDescent="0.3">
      <c r="O327" s="33"/>
    </row>
    <row r="328" spans="15:15" x14ac:dyDescent="0.3">
      <c r="O328" s="33"/>
    </row>
    <row r="329" spans="15:15" x14ac:dyDescent="0.3">
      <c r="O329" s="33"/>
    </row>
    <row r="330" spans="15:15" x14ac:dyDescent="0.3">
      <c r="O330" s="33"/>
    </row>
    <row r="331" spans="15:15" x14ac:dyDescent="0.3">
      <c r="O331" s="33"/>
    </row>
    <row r="332" spans="15:15" x14ac:dyDescent="0.3">
      <c r="O332" s="33"/>
    </row>
    <row r="333" spans="15:15" x14ac:dyDescent="0.3">
      <c r="O333" s="33"/>
    </row>
    <row r="334" spans="15:15" x14ac:dyDescent="0.3">
      <c r="O334" s="33"/>
    </row>
    <row r="335" spans="15:15" x14ac:dyDescent="0.3">
      <c r="O335" s="33"/>
    </row>
    <row r="336" spans="15:15" x14ac:dyDescent="0.3">
      <c r="O336" s="33"/>
    </row>
    <row r="337" spans="15:15" x14ac:dyDescent="0.3">
      <c r="O337" s="33"/>
    </row>
    <row r="338" spans="15:15" x14ac:dyDescent="0.3">
      <c r="O338" s="33"/>
    </row>
    <row r="339" spans="15:15" x14ac:dyDescent="0.3">
      <c r="O339" s="33"/>
    </row>
    <row r="340" spans="15:15" x14ac:dyDescent="0.3">
      <c r="O340" s="33"/>
    </row>
    <row r="341" spans="15:15" x14ac:dyDescent="0.3">
      <c r="O341" s="33"/>
    </row>
    <row r="342" spans="15:15" x14ac:dyDescent="0.3">
      <c r="O342" s="33"/>
    </row>
    <row r="343" spans="15:15" x14ac:dyDescent="0.3">
      <c r="O343" s="33"/>
    </row>
    <row r="344" spans="15:15" x14ac:dyDescent="0.3">
      <c r="O344" s="33"/>
    </row>
    <row r="345" spans="15:15" x14ac:dyDescent="0.3">
      <c r="O345" s="33"/>
    </row>
    <row r="346" spans="15:15" x14ac:dyDescent="0.3">
      <c r="O346" s="33"/>
    </row>
    <row r="347" spans="15:15" x14ac:dyDescent="0.3">
      <c r="O347" s="33"/>
    </row>
    <row r="348" spans="15:15" x14ac:dyDescent="0.3">
      <c r="O348" s="33"/>
    </row>
    <row r="349" spans="15:15" x14ac:dyDescent="0.3">
      <c r="O349" s="33"/>
    </row>
    <row r="350" spans="15:15" x14ac:dyDescent="0.3">
      <c r="O350" s="33"/>
    </row>
    <row r="351" spans="15:15" x14ac:dyDescent="0.3">
      <c r="O351" s="33"/>
    </row>
    <row r="352" spans="15:15" x14ac:dyDescent="0.3">
      <c r="O352" s="33"/>
    </row>
    <row r="353" spans="15:15" x14ac:dyDescent="0.3">
      <c r="O353" s="33"/>
    </row>
    <row r="354" spans="15:15" x14ac:dyDescent="0.3">
      <c r="O354" s="33"/>
    </row>
    <row r="355" spans="15:15" x14ac:dyDescent="0.3">
      <c r="O355" s="33"/>
    </row>
    <row r="356" spans="15:15" x14ac:dyDescent="0.3">
      <c r="O356" s="33"/>
    </row>
    <row r="357" spans="15:15" x14ac:dyDescent="0.3">
      <c r="O357" s="33"/>
    </row>
    <row r="358" spans="15:15" x14ac:dyDescent="0.3">
      <c r="O358" s="33"/>
    </row>
    <row r="359" spans="15:15" x14ac:dyDescent="0.3">
      <c r="O359" s="33"/>
    </row>
    <row r="360" spans="15:15" x14ac:dyDescent="0.3">
      <c r="O360" s="33"/>
    </row>
    <row r="361" spans="15:15" x14ac:dyDescent="0.3">
      <c r="O361" s="33"/>
    </row>
    <row r="362" spans="15:15" x14ac:dyDescent="0.3">
      <c r="O362" s="33"/>
    </row>
    <row r="363" spans="15:15" x14ac:dyDescent="0.3">
      <c r="O363" s="33"/>
    </row>
    <row r="364" spans="15:15" x14ac:dyDescent="0.3">
      <c r="O364" s="33"/>
    </row>
    <row r="365" spans="15:15" x14ac:dyDescent="0.3">
      <c r="O365" s="33"/>
    </row>
    <row r="366" spans="15:15" x14ac:dyDescent="0.3">
      <c r="O366" s="33"/>
    </row>
    <row r="367" spans="15:15" x14ac:dyDescent="0.3">
      <c r="O367" s="33"/>
    </row>
    <row r="368" spans="15:15" x14ac:dyDescent="0.3">
      <c r="O368" s="33"/>
    </row>
    <row r="369" spans="15:15" x14ac:dyDescent="0.3">
      <c r="O369" s="33"/>
    </row>
    <row r="370" spans="15:15" x14ac:dyDescent="0.3">
      <c r="O370" s="33"/>
    </row>
    <row r="371" spans="15:15" x14ac:dyDescent="0.3">
      <c r="O371" s="33"/>
    </row>
    <row r="372" spans="15:15" x14ac:dyDescent="0.3">
      <c r="O372" s="33"/>
    </row>
    <row r="373" spans="15:15" x14ac:dyDescent="0.3">
      <c r="O373" s="33"/>
    </row>
    <row r="374" spans="15:15" x14ac:dyDescent="0.3">
      <c r="O374" s="33"/>
    </row>
    <row r="375" spans="15:15" x14ac:dyDescent="0.3">
      <c r="O375" s="33"/>
    </row>
    <row r="376" spans="15:15" x14ac:dyDescent="0.3">
      <c r="O376" s="33"/>
    </row>
    <row r="377" spans="15:15" x14ac:dyDescent="0.3">
      <c r="O377" s="33"/>
    </row>
    <row r="378" spans="15:15" x14ac:dyDescent="0.3">
      <c r="O378" s="33"/>
    </row>
    <row r="379" spans="15:15" x14ac:dyDescent="0.3">
      <c r="O379" s="33"/>
    </row>
    <row r="380" spans="15:15" x14ac:dyDescent="0.3">
      <c r="O380" s="33"/>
    </row>
    <row r="381" spans="15:15" x14ac:dyDescent="0.3">
      <c r="O381" s="33"/>
    </row>
    <row r="382" spans="15:15" x14ac:dyDescent="0.3">
      <c r="O382" s="33"/>
    </row>
    <row r="383" spans="15:15" x14ac:dyDescent="0.3">
      <c r="O383" s="33"/>
    </row>
    <row r="384" spans="15:15" x14ac:dyDescent="0.3">
      <c r="O384" s="33"/>
    </row>
    <row r="385" spans="15:15" x14ac:dyDescent="0.3">
      <c r="O385" s="33"/>
    </row>
    <row r="386" spans="15:15" x14ac:dyDescent="0.3">
      <c r="O386" s="33"/>
    </row>
    <row r="387" spans="15:15" x14ac:dyDescent="0.3">
      <c r="O387" s="33"/>
    </row>
    <row r="388" spans="15:15" x14ac:dyDescent="0.3">
      <c r="O388" s="33"/>
    </row>
    <row r="389" spans="15:15" x14ac:dyDescent="0.3">
      <c r="O389" s="33"/>
    </row>
    <row r="390" spans="15:15" x14ac:dyDescent="0.3">
      <c r="O390" s="33"/>
    </row>
    <row r="391" spans="15:15" x14ac:dyDescent="0.3">
      <c r="O391" s="33"/>
    </row>
    <row r="392" spans="15:15" x14ac:dyDescent="0.3">
      <c r="O392" s="33"/>
    </row>
    <row r="393" spans="15:15" x14ac:dyDescent="0.3">
      <c r="O393" s="33"/>
    </row>
    <row r="394" spans="15:15" x14ac:dyDescent="0.3">
      <c r="O394" s="33"/>
    </row>
    <row r="395" spans="15:15" x14ac:dyDescent="0.3">
      <c r="O395" s="33"/>
    </row>
    <row r="396" spans="15:15" x14ac:dyDescent="0.3">
      <c r="O396" s="33"/>
    </row>
    <row r="397" spans="15:15" x14ac:dyDescent="0.3">
      <c r="O397" s="33"/>
    </row>
    <row r="398" spans="15:15" x14ac:dyDescent="0.3">
      <c r="O398" s="33"/>
    </row>
    <row r="399" spans="15:15" x14ac:dyDescent="0.3">
      <c r="O399" s="33"/>
    </row>
    <row r="400" spans="15:15" x14ac:dyDescent="0.3">
      <c r="O400" s="33"/>
    </row>
    <row r="401" spans="15:15" x14ac:dyDescent="0.3">
      <c r="O401" s="33"/>
    </row>
    <row r="402" spans="15:15" x14ac:dyDescent="0.3">
      <c r="O402" s="33"/>
    </row>
    <row r="403" spans="15:15" x14ac:dyDescent="0.3">
      <c r="O403" s="33"/>
    </row>
    <row r="404" spans="15:15" x14ac:dyDescent="0.3">
      <c r="O404" s="33"/>
    </row>
    <row r="405" spans="15:15" x14ac:dyDescent="0.3">
      <c r="O405" s="33"/>
    </row>
    <row r="406" spans="15:15" x14ac:dyDescent="0.3">
      <c r="O406" s="33"/>
    </row>
    <row r="407" spans="15:15" x14ac:dyDescent="0.3">
      <c r="O407" s="33"/>
    </row>
    <row r="408" spans="15:15" x14ac:dyDescent="0.3">
      <c r="O408" s="33"/>
    </row>
    <row r="409" spans="15:15" x14ac:dyDescent="0.3">
      <c r="O409" s="33"/>
    </row>
    <row r="410" spans="15:15" x14ac:dyDescent="0.3">
      <c r="O410" s="33"/>
    </row>
    <row r="411" spans="15:15" x14ac:dyDescent="0.3">
      <c r="O411" s="33"/>
    </row>
    <row r="412" spans="15:15" x14ac:dyDescent="0.3">
      <c r="O412" s="33"/>
    </row>
    <row r="413" spans="15:15" x14ac:dyDescent="0.3">
      <c r="O413" s="33"/>
    </row>
    <row r="414" spans="15:15" x14ac:dyDescent="0.3">
      <c r="O414" s="33"/>
    </row>
    <row r="415" spans="15:15" x14ac:dyDescent="0.3">
      <c r="O415" s="33"/>
    </row>
    <row r="416" spans="15:15" x14ac:dyDescent="0.3">
      <c r="O416" s="33"/>
    </row>
    <row r="417" spans="15:15" x14ac:dyDescent="0.3">
      <c r="O417" s="33"/>
    </row>
    <row r="418" spans="15:15" x14ac:dyDescent="0.3">
      <c r="O418" s="33"/>
    </row>
    <row r="419" spans="15:15" x14ac:dyDescent="0.3">
      <c r="O419" s="33"/>
    </row>
    <row r="420" spans="15:15" x14ac:dyDescent="0.3">
      <c r="O420" s="33"/>
    </row>
    <row r="421" spans="15:15" x14ac:dyDescent="0.3">
      <c r="O421" s="33"/>
    </row>
    <row r="422" spans="15:15" x14ac:dyDescent="0.3">
      <c r="O422" s="33"/>
    </row>
    <row r="423" spans="15:15" x14ac:dyDescent="0.3">
      <c r="O423" s="33"/>
    </row>
    <row r="424" spans="15:15" x14ac:dyDescent="0.3">
      <c r="O424" s="33"/>
    </row>
    <row r="425" spans="15:15" x14ac:dyDescent="0.3">
      <c r="O425" s="33"/>
    </row>
    <row r="426" spans="15:15" x14ac:dyDescent="0.3">
      <c r="O426" s="33"/>
    </row>
    <row r="427" spans="15:15" x14ac:dyDescent="0.3">
      <c r="O427" s="33"/>
    </row>
    <row r="428" spans="15:15" x14ac:dyDescent="0.3">
      <c r="O428" s="33"/>
    </row>
    <row r="429" spans="15:15" x14ac:dyDescent="0.3">
      <c r="O429" s="33"/>
    </row>
    <row r="430" spans="15:15" x14ac:dyDescent="0.3">
      <c r="O430" s="33"/>
    </row>
    <row r="431" spans="15:15" x14ac:dyDescent="0.3">
      <c r="O431" s="33"/>
    </row>
    <row r="432" spans="15:15" x14ac:dyDescent="0.3">
      <c r="O432" s="33"/>
    </row>
    <row r="433" spans="15:15" x14ac:dyDescent="0.3">
      <c r="O433" s="33"/>
    </row>
    <row r="434" spans="15:15" x14ac:dyDescent="0.3">
      <c r="O434" s="33"/>
    </row>
    <row r="435" spans="15:15" x14ac:dyDescent="0.3">
      <c r="O435" s="33"/>
    </row>
    <row r="436" spans="15:15" x14ac:dyDescent="0.3">
      <c r="O436" s="33"/>
    </row>
    <row r="437" spans="15:15" x14ac:dyDescent="0.3">
      <c r="O437" s="33"/>
    </row>
    <row r="438" spans="15:15" x14ac:dyDescent="0.3">
      <c r="O438" s="33"/>
    </row>
    <row r="439" spans="15:15" x14ac:dyDescent="0.3">
      <c r="O439" s="33"/>
    </row>
    <row r="440" spans="15:15" x14ac:dyDescent="0.3">
      <c r="O440" s="33"/>
    </row>
    <row r="441" spans="15:15" x14ac:dyDescent="0.3">
      <c r="O441" s="33"/>
    </row>
    <row r="442" spans="15:15" x14ac:dyDescent="0.3">
      <c r="O442" s="33"/>
    </row>
    <row r="443" spans="15:15" x14ac:dyDescent="0.3">
      <c r="O443" s="33"/>
    </row>
    <row r="444" spans="15:15" x14ac:dyDescent="0.3">
      <c r="O444" s="33"/>
    </row>
    <row r="445" spans="15:15" x14ac:dyDescent="0.3">
      <c r="O445" s="33"/>
    </row>
    <row r="446" spans="15:15" x14ac:dyDescent="0.3">
      <c r="O446" s="33"/>
    </row>
    <row r="447" spans="15:15" x14ac:dyDescent="0.3">
      <c r="O447" s="33"/>
    </row>
    <row r="448" spans="15:15" x14ac:dyDescent="0.3">
      <c r="O448" s="33"/>
    </row>
    <row r="449" spans="15:15" x14ac:dyDescent="0.3">
      <c r="O449" s="33"/>
    </row>
    <row r="450" spans="15:15" x14ac:dyDescent="0.3">
      <c r="O450" s="33"/>
    </row>
    <row r="451" spans="15:15" x14ac:dyDescent="0.3">
      <c r="O451" s="33"/>
    </row>
    <row r="452" spans="15:15" x14ac:dyDescent="0.3">
      <c r="O452" s="33"/>
    </row>
    <row r="453" spans="15:15" x14ac:dyDescent="0.3">
      <c r="O453" s="33"/>
    </row>
    <row r="454" spans="15:15" x14ac:dyDescent="0.3">
      <c r="O454" s="33"/>
    </row>
    <row r="455" spans="15:15" x14ac:dyDescent="0.3">
      <c r="O455" s="33"/>
    </row>
    <row r="456" spans="15:15" x14ac:dyDescent="0.3">
      <c r="O456" s="33"/>
    </row>
    <row r="457" spans="15:15" x14ac:dyDescent="0.3">
      <c r="O457" s="33"/>
    </row>
    <row r="458" spans="15:15" x14ac:dyDescent="0.3">
      <c r="O458" s="33"/>
    </row>
    <row r="459" spans="15:15" x14ac:dyDescent="0.3">
      <c r="O459" s="33"/>
    </row>
    <row r="460" spans="15:15" x14ac:dyDescent="0.3">
      <c r="O460" s="33"/>
    </row>
    <row r="461" spans="15:15" x14ac:dyDescent="0.3">
      <c r="O461" s="33"/>
    </row>
    <row r="462" spans="15:15" x14ac:dyDescent="0.3">
      <c r="O462" s="33"/>
    </row>
    <row r="463" spans="15:15" x14ac:dyDescent="0.3">
      <c r="O463" s="33"/>
    </row>
    <row r="464" spans="15:15" x14ac:dyDescent="0.3">
      <c r="O464" s="33"/>
    </row>
    <row r="465" spans="15:15" x14ac:dyDescent="0.3">
      <c r="O465" s="33"/>
    </row>
    <row r="466" spans="15:15" x14ac:dyDescent="0.3">
      <c r="O466" s="33"/>
    </row>
    <row r="467" spans="15:15" x14ac:dyDescent="0.3">
      <c r="O467" s="33"/>
    </row>
    <row r="468" spans="15:15" x14ac:dyDescent="0.3">
      <c r="O468" s="33"/>
    </row>
    <row r="469" spans="15:15" x14ac:dyDescent="0.3">
      <c r="O469" s="33"/>
    </row>
    <row r="470" spans="15:15" x14ac:dyDescent="0.3">
      <c r="O470" s="33"/>
    </row>
    <row r="471" spans="15:15" x14ac:dyDescent="0.3">
      <c r="O471" s="33"/>
    </row>
    <row r="472" spans="15:15" x14ac:dyDescent="0.3">
      <c r="O472" s="33"/>
    </row>
    <row r="473" spans="15:15" x14ac:dyDescent="0.3">
      <c r="O473" s="33"/>
    </row>
    <row r="474" spans="15:15" x14ac:dyDescent="0.3">
      <c r="O474" s="33"/>
    </row>
    <row r="475" spans="15:15" x14ac:dyDescent="0.3">
      <c r="O475" s="33"/>
    </row>
    <row r="476" spans="15:15" x14ac:dyDescent="0.3">
      <c r="O476" s="33"/>
    </row>
    <row r="477" spans="15:15" x14ac:dyDescent="0.3">
      <c r="O477" s="33"/>
    </row>
    <row r="478" spans="15:15" x14ac:dyDescent="0.3">
      <c r="O478" s="33"/>
    </row>
    <row r="479" spans="15:15" x14ac:dyDescent="0.3">
      <c r="O479" s="33"/>
    </row>
    <row r="480" spans="15:15" x14ac:dyDescent="0.3">
      <c r="O480" s="33"/>
    </row>
    <row r="481" spans="15:15" x14ac:dyDescent="0.3">
      <c r="O481" s="33"/>
    </row>
    <row r="482" spans="15:15" x14ac:dyDescent="0.3">
      <c r="O482" s="33"/>
    </row>
    <row r="483" spans="15:15" x14ac:dyDescent="0.3">
      <c r="O483" s="33"/>
    </row>
    <row r="484" spans="15:15" x14ac:dyDescent="0.3">
      <c r="O484" s="33"/>
    </row>
    <row r="485" spans="15:15" x14ac:dyDescent="0.3">
      <c r="O485" s="33"/>
    </row>
    <row r="486" spans="15:15" x14ac:dyDescent="0.3">
      <c r="O486" s="33"/>
    </row>
    <row r="487" spans="15:15" x14ac:dyDescent="0.3">
      <c r="O487" s="33"/>
    </row>
    <row r="488" spans="15:15" x14ac:dyDescent="0.3">
      <c r="O488" s="33"/>
    </row>
    <row r="489" spans="15:15" x14ac:dyDescent="0.3">
      <c r="O489" s="33"/>
    </row>
    <row r="490" spans="15:15" x14ac:dyDescent="0.3">
      <c r="O490" s="33"/>
    </row>
    <row r="491" spans="15:15" x14ac:dyDescent="0.3">
      <c r="O491" s="33"/>
    </row>
    <row r="492" spans="15:15" x14ac:dyDescent="0.3">
      <c r="O492" s="33"/>
    </row>
    <row r="493" spans="15:15" x14ac:dyDescent="0.3">
      <c r="O493" s="33"/>
    </row>
    <row r="494" spans="15:15" x14ac:dyDescent="0.3">
      <c r="O494" s="33"/>
    </row>
    <row r="495" spans="15:15" x14ac:dyDescent="0.3">
      <c r="O495" s="33"/>
    </row>
    <row r="496" spans="15:15" x14ac:dyDescent="0.3">
      <c r="O496" s="33"/>
    </row>
    <row r="497" spans="15:15" x14ac:dyDescent="0.3">
      <c r="O497" s="33"/>
    </row>
    <row r="498" spans="15:15" x14ac:dyDescent="0.3">
      <c r="O498" s="33"/>
    </row>
    <row r="499" spans="15:15" x14ac:dyDescent="0.3">
      <c r="O499" s="33"/>
    </row>
    <row r="500" spans="15:15" x14ac:dyDescent="0.3">
      <c r="O500" s="33"/>
    </row>
    <row r="501" spans="15:15" x14ac:dyDescent="0.3">
      <c r="O501" s="33"/>
    </row>
    <row r="502" spans="15:15" x14ac:dyDescent="0.3">
      <c r="O502" s="33"/>
    </row>
    <row r="503" spans="15:15" x14ac:dyDescent="0.3">
      <c r="O503" s="33"/>
    </row>
    <row r="504" spans="15:15" x14ac:dyDescent="0.3">
      <c r="O504" s="33"/>
    </row>
    <row r="505" spans="15:15" x14ac:dyDescent="0.3">
      <c r="O505" s="33"/>
    </row>
    <row r="506" spans="15:15" x14ac:dyDescent="0.3">
      <c r="O506" s="33"/>
    </row>
    <row r="507" spans="15:15" x14ac:dyDescent="0.3">
      <c r="O507" s="33"/>
    </row>
    <row r="508" spans="15:15" x14ac:dyDescent="0.3">
      <c r="O508" s="33"/>
    </row>
    <row r="509" spans="15:15" x14ac:dyDescent="0.3">
      <c r="O509" s="33"/>
    </row>
    <row r="510" spans="15:15" x14ac:dyDescent="0.3">
      <c r="O510" s="33"/>
    </row>
    <row r="511" spans="15:15" x14ac:dyDescent="0.3">
      <c r="O511" s="33"/>
    </row>
    <row r="512" spans="15:15" x14ac:dyDescent="0.3">
      <c r="O512" s="33"/>
    </row>
    <row r="513" spans="15:15" x14ac:dyDescent="0.3">
      <c r="O513" s="33"/>
    </row>
    <row r="514" spans="15:15" x14ac:dyDescent="0.3">
      <c r="O514" s="33"/>
    </row>
    <row r="515" spans="15:15" x14ac:dyDescent="0.3">
      <c r="O515" s="33"/>
    </row>
    <row r="516" spans="15:15" x14ac:dyDescent="0.3">
      <c r="O516" s="33"/>
    </row>
    <row r="517" spans="15:15" x14ac:dyDescent="0.3">
      <c r="O517" s="33"/>
    </row>
    <row r="518" spans="15:15" x14ac:dyDescent="0.3">
      <c r="O518" s="33"/>
    </row>
    <row r="519" spans="15:15" x14ac:dyDescent="0.3">
      <c r="O519" s="33"/>
    </row>
    <row r="520" spans="15:15" x14ac:dyDescent="0.3">
      <c r="O520" s="33"/>
    </row>
    <row r="521" spans="15:15" x14ac:dyDescent="0.3">
      <c r="O521" s="33"/>
    </row>
    <row r="522" spans="15:15" x14ac:dyDescent="0.3">
      <c r="O522" s="33"/>
    </row>
    <row r="523" spans="15:15" x14ac:dyDescent="0.3">
      <c r="O523" s="33"/>
    </row>
    <row r="524" spans="15:15" x14ac:dyDescent="0.3">
      <c r="O524" s="33"/>
    </row>
    <row r="525" spans="15:15" x14ac:dyDescent="0.3">
      <c r="O525" s="33"/>
    </row>
    <row r="526" spans="15:15" x14ac:dyDescent="0.3">
      <c r="O526" s="33"/>
    </row>
    <row r="527" spans="15:15" x14ac:dyDescent="0.3">
      <c r="O527" s="33"/>
    </row>
    <row r="528" spans="15:15" x14ac:dyDescent="0.3">
      <c r="O528" s="33"/>
    </row>
    <row r="529" spans="15:15" x14ac:dyDescent="0.3">
      <c r="O529" s="33"/>
    </row>
    <row r="530" spans="15:15" x14ac:dyDescent="0.3">
      <c r="O530" s="33"/>
    </row>
    <row r="531" spans="15:15" x14ac:dyDescent="0.3">
      <c r="O531" s="33"/>
    </row>
    <row r="532" spans="15:15" x14ac:dyDescent="0.3">
      <c r="O532" s="33"/>
    </row>
    <row r="533" spans="15:15" x14ac:dyDescent="0.3">
      <c r="O533" s="33"/>
    </row>
    <row r="534" spans="15:15" x14ac:dyDescent="0.3">
      <c r="O534" s="33"/>
    </row>
    <row r="535" spans="15:15" x14ac:dyDescent="0.3">
      <c r="O535" s="33"/>
    </row>
    <row r="536" spans="15:15" x14ac:dyDescent="0.3">
      <c r="O536" s="33"/>
    </row>
    <row r="537" spans="15:15" x14ac:dyDescent="0.3">
      <c r="O537" s="33"/>
    </row>
    <row r="538" spans="15:15" x14ac:dyDescent="0.3">
      <c r="O538" s="33"/>
    </row>
    <row r="539" spans="15:15" x14ac:dyDescent="0.3">
      <c r="O539" s="33"/>
    </row>
    <row r="540" spans="15:15" x14ac:dyDescent="0.3">
      <c r="O540" s="33"/>
    </row>
    <row r="541" spans="15:15" x14ac:dyDescent="0.3">
      <c r="O541" s="33"/>
    </row>
    <row r="542" spans="15:15" x14ac:dyDescent="0.3">
      <c r="O542" s="33"/>
    </row>
    <row r="543" spans="15:15" x14ac:dyDescent="0.3">
      <c r="O543" s="33"/>
    </row>
    <row r="544" spans="15:15" x14ac:dyDescent="0.3">
      <c r="O544" s="33"/>
    </row>
    <row r="545" spans="15:15" x14ac:dyDescent="0.3">
      <c r="O545" s="33"/>
    </row>
    <row r="546" spans="15:15" x14ac:dyDescent="0.3">
      <c r="O546" s="33"/>
    </row>
    <row r="547" spans="15:15" x14ac:dyDescent="0.3">
      <c r="O547" s="33"/>
    </row>
    <row r="548" spans="15:15" x14ac:dyDescent="0.3">
      <c r="O548" s="33"/>
    </row>
    <row r="549" spans="15:15" x14ac:dyDescent="0.3">
      <c r="O549" s="33"/>
    </row>
    <row r="550" spans="15:15" x14ac:dyDescent="0.3">
      <c r="O550" s="33"/>
    </row>
    <row r="551" spans="15:15" x14ac:dyDescent="0.3">
      <c r="O551" s="33"/>
    </row>
    <row r="552" spans="15:15" x14ac:dyDescent="0.3">
      <c r="O552" s="33"/>
    </row>
    <row r="553" spans="15:15" x14ac:dyDescent="0.3">
      <c r="O553" s="33"/>
    </row>
    <row r="554" spans="15:15" x14ac:dyDescent="0.3">
      <c r="O554" s="33"/>
    </row>
    <row r="555" spans="15:15" x14ac:dyDescent="0.3">
      <c r="O555" s="33"/>
    </row>
    <row r="556" spans="15:15" x14ac:dyDescent="0.3">
      <c r="O556" s="33"/>
    </row>
    <row r="557" spans="15:15" x14ac:dyDescent="0.3">
      <c r="O557" s="33"/>
    </row>
    <row r="558" spans="15:15" x14ac:dyDescent="0.3">
      <c r="O558" s="33"/>
    </row>
    <row r="559" spans="15:15" x14ac:dyDescent="0.3">
      <c r="O559" s="33"/>
    </row>
    <row r="560" spans="15:15" x14ac:dyDescent="0.3">
      <c r="O560" s="33"/>
    </row>
    <row r="561" spans="15:15" x14ac:dyDescent="0.3">
      <c r="O561" s="33"/>
    </row>
    <row r="562" spans="15:15" x14ac:dyDescent="0.3">
      <c r="O562" s="33"/>
    </row>
    <row r="563" spans="15:15" x14ac:dyDescent="0.3">
      <c r="O563" s="33"/>
    </row>
    <row r="564" spans="15:15" x14ac:dyDescent="0.3">
      <c r="O564" s="33"/>
    </row>
    <row r="565" spans="15:15" x14ac:dyDescent="0.3">
      <c r="O565" s="33"/>
    </row>
    <row r="566" spans="15:15" x14ac:dyDescent="0.3">
      <c r="O566" s="33"/>
    </row>
    <row r="567" spans="15:15" x14ac:dyDescent="0.3">
      <c r="O567" s="33"/>
    </row>
    <row r="568" spans="15:15" x14ac:dyDescent="0.3">
      <c r="O568" s="33"/>
    </row>
    <row r="569" spans="15:15" x14ac:dyDescent="0.3">
      <c r="O569" s="33"/>
    </row>
    <row r="570" spans="15:15" x14ac:dyDescent="0.3">
      <c r="O570" s="33"/>
    </row>
    <row r="571" spans="15:15" x14ac:dyDescent="0.3">
      <c r="O571" s="33"/>
    </row>
    <row r="572" spans="15:15" x14ac:dyDescent="0.3">
      <c r="O572" s="33"/>
    </row>
    <row r="573" spans="15:15" x14ac:dyDescent="0.3">
      <c r="O573" s="33"/>
    </row>
    <row r="574" spans="15:15" x14ac:dyDescent="0.3">
      <c r="O574" s="33"/>
    </row>
    <row r="575" spans="15:15" x14ac:dyDescent="0.3">
      <c r="O575" s="33"/>
    </row>
    <row r="576" spans="15:15" x14ac:dyDescent="0.3">
      <c r="O576" s="33"/>
    </row>
    <row r="577" spans="15:15" x14ac:dyDescent="0.3">
      <c r="O577" s="33"/>
    </row>
    <row r="578" spans="15:15" x14ac:dyDescent="0.3">
      <c r="O578" s="33"/>
    </row>
    <row r="579" spans="15:15" x14ac:dyDescent="0.3">
      <c r="O579" s="33"/>
    </row>
    <row r="580" spans="15:15" x14ac:dyDescent="0.3">
      <c r="O580" s="33"/>
    </row>
    <row r="581" spans="15:15" x14ac:dyDescent="0.3">
      <c r="O581" s="33"/>
    </row>
    <row r="582" spans="15:15" x14ac:dyDescent="0.3">
      <c r="O582" s="33"/>
    </row>
    <row r="583" spans="15:15" x14ac:dyDescent="0.3">
      <c r="O583" s="33"/>
    </row>
    <row r="584" spans="15:15" x14ac:dyDescent="0.3">
      <c r="O584" s="33"/>
    </row>
    <row r="585" spans="15:15" x14ac:dyDescent="0.3">
      <c r="O585" s="33"/>
    </row>
    <row r="586" spans="15:15" x14ac:dyDescent="0.3">
      <c r="O586" s="33"/>
    </row>
    <row r="587" spans="15:15" x14ac:dyDescent="0.3">
      <c r="O587" s="33"/>
    </row>
    <row r="588" spans="15:15" x14ac:dyDescent="0.3">
      <c r="O588" s="33"/>
    </row>
    <row r="589" spans="15:15" x14ac:dyDescent="0.3">
      <c r="O589" s="33"/>
    </row>
    <row r="590" spans="15:15" x14ac:dyDescent="0.3">
      <c r="O590" s="33"/>
    </row>
    <row r="591" spans="15:15" x14ac:dyDescent="0.3">
      <c r="O591" s="33"/>
    </row>
    <row r="592" spans="15:15" x14ac:dyDescent="0.3">
      <c r="O592" s="33"/>
    </row>
    <row r="593" spans="15:15" x14ac:dyDescent="0.3">
      <c r="O593" s="33"/>
    </row>
    <row r="594" spans="15:15" x14ac:dyDescent="0.3">
      <c r="O594" s="33"/>
    </row>
    <row r="595" spans="15:15" x14ac:dyDescent="0.3">
      <c r="O595" s="33"/>
    </row>
    <row r="596" spans="15:15" x14ac:dyDescent="0.3">
      <c r="O596" s="33"/>
    </row>
    <row r="597" spans="15:15" x14ac:dyDescent="0.3">
      <c r="O597" s="33"/>
    </row>
    <row r="598" spans="15:15" x14ac:dyDescent="0.3">
      <c r="O598" s="33"/>
    </row>
    <row r="599" spans="15:15" x14ac:dyDescent="0.3">
      <c r="O599" s="33"/>
    </row>
    <row r="600" spans="15:15" x14ac:dyDescent="0.3">
      <c r="O600" s="33"/>
    </row>
    <row r="601" spans="15:15" x14ac:dyDescent="0.3">
      <c r="O601" s="33"/>
    </row>
    <row r="602" spans="15:15" x14ac:dyDescent="0.3">
      <c r="O602" s="33"/>
    </row>
    <row r="603" spans="15:15" x14ac:dyDescent="0.3">
      <c r="O603" s="33"/>
    </row>
    <row r="604" spans="15:15" x14ac:dyDescent="0.3">
      <c r="O604" s="33"/>
    </row>
    <row r="605" spans="15:15" x14ac:dyDescent="0.3">
      <c r="O605" s="33"/>
    </row>
    <row r="606" spans="15:15" x14ac:dyDescent="0.3">
      <c r="O606" s="33"/>
    </row>
    <row r="607" spans="15:15" x14ac:dyDescent="0.3">
      <c r="O607" s="33"/>
    </row>
    <row r="608" spans="15:15" x14ac:dyDescent="0.3">
      <c r="O608" s="33"/>
    </row>
    <row r="609" spans="15:15" x14ac:dyDescent="0.3">
      <c r="O609" s="33"/>
    </row>
    <row r="610" spans="15:15" x14ac:dyDescent="0.3">
      <c r="O610" s="33"/>
    </row>
    <row r="611" spans="15:15" x14ac:dyDescent="0.3">
      <c r="O611" s="33"/>
    </row>
    <row r="612" spans="15:15" x14ac:dyDescent="0.3">
      <c r="O612" s="33"/>
    </row>
    <row r="613" spans="15:15" x14ac:dyDescent="0.3">
      <c r="O613" s="33"/>
    </row>
    <row r="614" spans="15:15" x14ac:dyDescent="0.3">
      <c r="O614" s="33"/>
    </row>
    <row r="615" spans="15:15" x14ac:dyDescent="0.3">
      <c r="O615" s="33"/>
    </row>
    <row r="616" spans="15:15" x14ac:dyDescent="0.3">
      <c r="O616" s="33"/>
    </row>
    <row r="617" spans="15:15" x14ac:dyDescent="0.3">
      <c r="O617" s="33"/>
    </row>
    <row r="618" spans="15:15" x14ac:dyDescent="0.3">
      <c r="O618" s="33"/>
    </row>
    <row r="619" spans="15:15" x14ac:dyDescent="0.3">
      <c r="O619" s="33"/>
    </row>
    <row r="620" spans="15:15" x14ac:dyDescent="0.3">
      <c r="O620" s="33"/>
    </row>
    <row r="621" spans="15:15" x14ac:dyDescent="0.3">
      <c r="O621" s="33"/>
    </row>
    <row r="622" spans="15:15" x14ac:dyDescent="0.3">
      <c r="O622" s="33"/>
    </row>
    <row r="623" spans="15:15" x14ac:dyDescent="0.3">
      <c r="O623" s="33"/>
    </row>
    <row r="624" spans="15:15" x14ac:dyDescent="0.3">
      <c r="O624" s="33"/>
    </row>
    <row r="625" spans="15:15" x14ac:dyDescent="0.3">
      <c r="O625" s="33"/>
    </row>
    <row r="626" spans="15:15" x14ac:dyDescent="0.3">
      <c r="O626" s="33"/>
    </row>
    <row r="627" spans="15:15" x14ac:dyDescent="0.3">
      <c r="O627" s="33"/>
    </row>
    <row r="628" spans="15:15" x14ac:dyDescent="0.3">
      <c r="O628" s="33"/>
    </row>
    <row r="629" spans="15:15" x14ac:dyDescent="0.3">
      <c r="O629" s="33"/>
    </row>
    <row r="630" spans="15:15" x14ac:dyDescent="0.3">
      <c r="O630" s="33"/>
    </row>
    <row r="631" spans="15:15" x14ac:dyDescent="0.3">
      <c r="O631" s="33"/>
    </row>
    <row r="632" spans="15:15" x14ac:dyDescent="0.3">
      <c r="O632" s="33"/>
    </row>
    <row r="633" spans="15:15" x14ac:dyDescent="0.3">
      <c r="O633" s="33"/>
    </row>
    <row r="634" spans="15:15" x14ac:dyDescent="0.3">
      <c r="O634" s="33"/>
    </row>
    <row r="635" spans="15:15" x14ac:dyDescent="0.3">
      <c r="O635" s="33"/>
    </row>
    <row r="636" spans="15:15" x14ac:dyDescent="0.3">
      <c r="O636" s="33"/>
    </row>
    <row r="637" spans="15:15" x14ac:dyDescent="0.3">
      <c r="O637" s="33"/>
    </row>
    <row r="638" spans="15:15" x14ac:dyDescent="0.3">
      <c r="O638" s="33"/>
    </row>
    <row r="639" spans="15:15" x14ac:dyDescent="0.3">
      <c r="O639" s="33"/>
    </row>
    <row r="640" spans="15:15" x14ac:dyDescent="0.3">
      <c r="O640" s="33"/>
    </row>
    <row r="641" spans="15:15" x14ac:dyDescent="0.3">
      <c r="O641" s="33"/>
    </row>
    <row r="642" spans="15:15" x14ac:dyDescent="0.3">
      <c r="O642" s="33"/>
    </row>
    <row r="643" spans="15:15" x14ac:dyDescent="0.3">
      <c r="O643" s="33"/>
    </row>
    <row r="644" spans="15:15" x14ac:dyDescent="0.3">
      <c r="O644" s="33"/>
    </row>
    <row r="645" spans="15:15" x14ac:dyDescent="0.3">
      <c r="O645" s="33"/>
    </row>
    <row r="646" spans="15:15" x14ac:dyDescent="0.3">
      <c r="O646" s="33"/>
    </row>
    <row r="647" spans="15:15" x14ac:dyDescent="0.3">
      <c r="O647" s="33"/>
    </row>
    <row r="648" spans="15:15" x14ac:dyDescent="0.3">
      <c r="O648" s="33"/>
    </row>
    <row r="649" spans="15:15" x14ac:dyDescent="0.3">
      <c r="O649" s="33"/>
    </row>
    <row r="650" spans="15:15" x14ac:dyDescent="0.3">
      <c r="O650" s="33"/>
    </row>
    <row r="651" spans="15:15" x14ac:dyDescent="0.3">
      <c r="O651" s="33"/>
    </row>
    <row r="652" spans="15:15" x14ac:dyDescent="0.3">
      <c r="O652" s="33"/>
    </row>
    <row r="653" spans="15:15" x14ac:dyDescent="0.3">
      <c r="O653" s="33"/>
    </row>
    <row r="654" spans="15:15" x14ac:dyDescent="0.3">
      <c r="O654" s="33"/>
    </row>
    <row r="655" spans="15:15" x14ac:dyDescent="0.3">
      <c r="O655" s="33"/>
    </row>
    <row r="656" spans="15:15" x14ac:dyDescent="0.3">
      <c r="O656" s="33"/>
    </row>
    <row r="657" spans="15:15" x14ac:dyDescent="0.3">
      <c r="O657" s="33"/>
    </row>
    <row r="658" spans="15:15" x14ac:dyDescent="0.3">
      <c r="O658" s="33"/>
    </row>
    <row r="659" spans="15:15" x14ac:dyDescent="0.3">
      <c r="O659" s="33"/>
    </row>
    <row r="660" spans="15:15" x14ac:dyDescent="0.3">
      <c r="O660" s="33"/>
    </row>
    <row r="661" spans="15:15" x14ac:dyDescent="0.3">
      <c r="O661" s="33"/>
    </row>
    <row r="662" spans="15:15" x14ac:dyDescent="0.3">
      <c r="O662" s="33"/>
    </row>
    <row r="663" spans="15:15" x14ac:dyDescent="0.3">
      <c r="O663" s="33"/>
    </row>
    <row r="664" spans="15:15" x14ac:dyDescent="0.3">
      <c r="O664" s="33"/>
    </row>
    <row r="665" spans="15:15" x14ac:dyDescent="0.3">
      <c r="O665" s="33"/>
    </row>
    <row r="666" spans="15:15" x14ac:dyDescent="0.3">
      <c r="O666" s="33"/>
    </row>
    <row r="667" spans="15:15" x14ac:dyDescent="0.3">
      <c r="O667" s="33"/>
    </row>
    <row r="668" spans="15:15" x14ac:dyDescent="0.3">
      <c r="O668" s="33"/>
    </row>
    <row r="669" spans="15:15" x14ac:dyDescent="0.3">
      <c r="O669" s="33"/>
    </row>
    <row r="670" spans="15:15" x14ac:dyDescent="0.3">
      <c r="O670" s="33"/>
    </row>
    <row r="671" spans="15:15" x14ac:dyDescent="0.3">
      <c r="O671" s="33"/>
    </row>
    <row r="672" spans="15:15" x14ac:dyDescent="0.3">
      <c r="O672" s="33"/>
    </row>
    <row r="673" spans="15:15" x14ac:dyDescent="0.3">
      <c r="O673" s="33"/>
    </row>
    <row r="674" spans="15:15" x14ac:dyDescent="0.3">
      <c r="O674" s="33"/>
    </row>
    <row r="675" spans="15:15" x14ac:dyDescent="0.3">
      <c r="O675" s="33"/>
    </row>
    <row r="676" spans="15:15" x14ac:dyDescent="0.3">
      <c r="O676" s="33"/>
    </row>
    <row r="677" spans="15:15" x14ac:dyDescent="0.3">
      <c r="O677" s="33"/>
    </row>
    <row r="678" spans="15:15" x14ac:dyDescent="0.3">
      <c r="O678" s="33"/>
    </row>
    <row r="679" spans="15:15" x14ac:dyDescent="0.3">
      <c r="O679" s="33"/>
    </row>
    <row r="680" spans="15:15" x14ac:dyDescent="0.3">
      <c r="O680" s="33"/>
    </row>
    <row r="681" spans="15:15" x14ac:dyDescent="0.3">
      <c r="O681" s="33"/>
    </row>
    <row r="682" spans="15:15" x14ac:dyDescent="0.3">
      <c r="O682" s="33"/>
    </row>
    <row r="683" spans="15:15" x14ac:dyDescent="0.3">
      <c r="O683" s="33"/>
    </row>
    <row r="684" spans="15:15" x14ac:dyDescent="0.3">
      <c r="O684" s="33"/>
    </row>
    <row r="685" spans="15:15" x14ac:dyDescent="0.3">
      <c r="O685" s="33"/>
    </row>
    <row r="686" spans="15:15" x14ac:dyDescent="0.3">
      <c r="O686" s="33"/>
    </row>
    <row r="687" spans="15:15" x14ac:dyDescent="0.3">
      <c r="O687" s="33"/>
    </row>
    <row r="688" spans="15:15" x14ac:dyDescent="0.3">
      <c r="O688" s="33"/>
    </row>
    <row r="689" spans="15:15" x14ac:dyDescent="0.3">
      <c r="O689" s="33"/>
    </row>
    <row r="690" spans="15:15" x14ac:dyDescent="0.3">
      <c r="O690" s="33"/>
    </row>
    <row r="691" spans="15:15" x14ac:dyDescent="0.3">
      <c r="O691" s="33"/>
    </row>
    <row r="692" spans="15:15" x14ac:dyDescent="0.3">
      <c r="O692" s="33"/>
    </row>
    <row r="693" spans="15:15" x14ac:dyDescent="0.3">
      <c r="O693" s="33"/>
    </row>
    <row r="694" spans="15:15" x14ac:dyDescent="0.3">
      <c r="O694" s="33"/>
    </row>
    <row r="695" spans="15:15" x14ac:dyDescent="0.3">
      <c r="O695" s="33"/>
    </row>
    <row r="696" spans="15:15" x14ac:dyDescent="0.3">
      <c r="O696" s="33"/>
    </row>
    <row r="697" spans="15:15" x14ac:dyDescent="0.3">
      <c r="O697" s="33"/>
    </row>
    <row r="698" spans="15:15" x14ac:dyDescent="0.3">
      <c r="O698" s="33"/>
    </row>
    <row r="699" spans="15:15" x14ac:dyDescent="0.3">
      <c r="O699" s="33"/>
    </row>
    <row r="700" spans="15:15" x14ac:dyDescent="0.3">
      <c r="O700" s="33"/>
    </row>
    <row r="701" spans="15:15" x14ac:dyDescent="0.3">
      <c r="O701" s="33"/>
    </row>
    <row r="702" spans="15:15" x14ac:dyDescent="0.3">
      <c r="O702" s="33"/>
    </row>
    <row r="703" spans="15:15" x14ac:dyDescent="0.3">
      <c r="O703" s="33"/>
    </row>
    <row r="704" spans="15:15" x14ac:dyDescent="0.3">
      <c r="O704" s="33"/>
    </row>
    <row r="705" spans="15:15" x14ac:dyDescent="0.3">
      <c r="O705" s="33"/>
    </row>
    <row r="706" spans="15:15" x14ac:dyDescent="0.3">
      <c r="O706" s="33"/>
    </row>
    <row r="707" spans="15:15" x14ac:dyDescent="0.3">
      <c r="O707" s="33"/>
    </row>
    <row r="708" spans="15:15" x14ac:dyDescent="0.3">
      <c r="O708" s="33"/>
    </row>
    <row r="709" spans="15:15" x14ac:dyDescent="0.3">
      <c r="O709" s="33"/>
    </row>
    <row r="710" spans="15:15" x14ac:dyDescent="0.3">
      <c r="O710" s="33"/>
    </row>
    <row r="711" spans="15:15" x14ac:dyDescent="0.3">
      <c r="O711" s="33"/>
    </row>
    <row r="712" spans="15:15" x14ac:dyDescent="0.3">
      <c r="O712" s="33"/>
    </row>
    <row r="713" spans="15:15" x14ac:dyDescent="0.3">
      <c r="O713" s="33"/>
    </row>
    <row r="714" spans="15:15" x14ac:dyDescent="0.3">
      <c r="O714" s="33"/>
    </row>
    <row r="715" spans="15:15" x14ac:dyDescent="0.3">
      <c r="O715" s="33"/>
    </row>
    <row r="716" spans="15:15" x14ac:dyDescent="0.3">
      <c r="O716" s="33"/>
    </row>
    <row r="717" spans="15:15" x14ac:dyDescent="0.3">
      <c r="O717" s="33"/>
    </row>
    <row r="718" spans="15:15" x14ac:dyDescent="0.3">
      <c r="O718" s="33"/>
    </row>
    <row r="719" spans="15:15" x14ac:dyDescent="0.3">
      <c r="O719" s="33"/>
    </row>
    <row r="720" spans="15:15" x14ac:dyDescent="0.3">
      <c r="O720" s="33"/>
    </row>
    <row r="721" spans="15:15" x14ac:dyDescent="0.3">
      <c r="O721" s="33"/>
    </row>
    <row r="722" spans="15:15" x14ac:dyDescent="0.3">
      <c r="O722" s="33"/>
    </row>
    <row r="723" spans="15:15" x14ac:dyDescent="0.3">
      <c r="O723" s="33"/>
    </row>
    <row r="724" spans="15:15" x14ac:dyDescent="0.3">
      <c r="O724" s="33"/>
    </row>
    <row r="725" spans="15:15" x14ac:dyDescent="0.3">
      <c r="O725" s="33"/>
    </row>
    <row r="726" spans="15:15" x14ac:dyDescent="0.3">
      <c r="O726" s="33"/>
    </row>
    <row r="727" spans="15:15" x14ac:dyDescent="0.3">
      <c r="O727" s="33"/>
    </row>
    <row r="728" spans="15:15" x14ac:dyDescent="0.3">
      <c r="O728" s="33"/>
    </row>
    <row r="729" spans="15:15" x14ac:dyDescent="0.3">
      <c r="O729" s="33"/>
    </row>
    <row r="730" spans="15:15" x14ac:dyDescent="0.3">
      <c r="O730" s="33"/>
    </row>
    <row r="731" spans="15:15" x14ac:dyDescent="0.3">
      <c r="O731" s="33"/>
    </row>
    <row r="732" spans="15:15" x14ac:dyDescent="0.3">
      <c r="O732" s="33"/>
    </row>
    <row r="733" spans="15:15" x14ac:dyDescent="0.3">
      <c r="O733" s="33"/>
    </row>
    <row r="734" spans="15:15" x14ac:dyDescent="0.3">
      <c r="O734" s="33"/>
    </row>
    <row r="735" spans="15:15" x14ac:dyDescent="0.3">
      <c r="O735" s="33"/>
    </row>
    <row r="736" spans="15:15" x14ac:dyDescent="0.3">
      <c r="O736" s="33"/>
    </row>
    <row r="737" spans="15:15" x14ac:dyDescent="0.3">
      <c r="O737" s="33"/>
    </row>
    <row r="738" spans="15:15" x14ac:dyDescent="0.3">
      <c r="O738" s="33"/>
    </row>
    <row r="739" spans="15:15" x14ac:dyDescent="0.3">
      <c r="O739" s="33"/>
    </row>
    <row r="740" spans="15:15" x14ac:dyDescent="0.3">
      <c r="O740" s="33"/>
    </row>
    <row r="741" spans="15:15" x14ac:dyDescent="0.3">
      <c r="O741" s="33"/>
    </row>
    <row r="742" spans="15:15" x14ac:dyDescent="0.3">
      <c r="O742" s="33"/>
    </row>
    <row r="743" spans="15:15" x14ac:dyDescent="0.3">
      <c r="O743" s="33"/>
    </row>
    <row r="744" spans="15:15" x14ac:dyDescent="0.3">
      <c r="O744" s="33"/>
    </row>
    <row r="745" spans="15:15" x14ac:dyDescent="0.3">
      <c r="O745" s="33"/>
    </row>
    <row r="746" spans="15:15" x14ac:dyDescent="0.3">
      <c r="O746" s="33"/>
    </row>
    <row r="747" spans="15:15" x14ac:dyDescent="0.3">
      <c r="O747" s="33"/>
    </row>
    <row r="748" spans="15:15" x14ac:dyDescent="0.3">
      <c r="O748" s="33"/>
    </row>
    <row r="749" spans="15:15" x14ac:dyDescent="0.3">
      <c r="O749" s="33"/>
    </row>
    <row r="750" spans="15:15" x14ac:dyDescent="0.3">
      <c r="O750" s="33"/>
    </row>
    <row r="751" spans="15:15" x14ac:dyDescent="0.3">
      <c r="O751" s="33"/>
    </row>
    <row r="752" spans="15:15" x14ac:dyDescent="0.3">
      <c r="O752" s="33"/>
    </row>
    <row r="753" spans="15:15" x14ac:dyDescent="0.3">
      <c r="O753" s="33"/>
    </row>
    <row r="754" spans="15:15" x14ac:dyDescent="0.3">
      <c r="O754" s="33"/>
    </row>
    <row r="755" spans="15:15" x14ac:dyDescent="0.3">
      <c r="O755" s="33"/>
    </row>
    <row r="756" spans="15:15" x14ac:dyDescent="0.3">
      <c r="O756" s="33"/>
    </row>
    <row r="757" spans="15:15" x14ac:dyDescent="0.3">
      <c r="O757" s="33"/>
    </row>
    <row r="758" spans="15:15" x14ac:dyDescent="0.3">
      <c r="O758" s="33"/>
    </row>
    <row r="759" spans="15:15" x14ac:dyDescent="0.3">
      <c r="O759" s="33"/>
    </row>
    <row r="760" spans="15:15" x14ac:dyDescent="0.3">
      <c r="O760" s="33"/>
    </row>
    <row r="761" spans="15:15" x14ac:dyDescent="0.3">
      <c r="O761" s="33"/>
    </row>
    <row r="762" spans="15:15" x14ac:dyDescent="0.3">
      <c r="O762" s="33"/>
    </row>
    <row r="763" spans="15:15" x14ac:dyDescent="0.3">
      <c r="O763" s="33"/>
    </row>
    <row r="764" spans="15:15" x14ac:dyDescent="0.3">
      <c r="O764" s="33"/>
    </row>
    <row r="765" spans="15:15" x14ac:dyDescent="0.3">
      <c r="O765" s="33"/>
    </row>
    <row r="766" spans="15:15" x14ac:dyDescent="0.3">
      <c r="O766" s="33"/>
    </row>
    <row r="767" spans="15:15" x14ac:dyDescent="0.3">
      <c r="O767" s="33"/>
    </row>
    <row r="768" spans="15:15" x14ac:dyDescent="0.3">
      <c r="O768" s="33"/>
    </row>
    <row r="769" spans="15:15" x14ac:dyDescent="0.3">
      <c r="O769" s="33"/>
    </row>
    <row r="770" spans="15:15" x14ac:dyDescent="0.3">
      <c r="O770" s="33"/>
    </row>
    <row r="771" spans="15:15" x14ac:dyDescent="0.3">
      <c r="O771" s="33"/>
    </row>
    <row r="772" spans="15:15" x14ac:dyDescent="0.3">
      <c r="O772" s="33"/>
    </row>
    <row r="773" spans="15:15" x14ac:dyDescent="0.3">
      <c r="O773" s="33"/>
    </row>
    <row r="774" spans="15:15" x14ac:dyDescent="0.3">
      <c r="O774" s="33"/>
    </row>
    <row r="775" spans="15:15" x14ac:dyDescent="0.3">
      <c r="O775" s="33"/>
    </row>
    <row r="776" spans="15:15" x14ac:dyDescent="0.3">
      <c r="O776" s="33"/>
    </row>
    <row r="777" spans="15:15" x14ac:dyDescent="0.3">
      <c r="O777" s="33"/>
    </row>
    <row r="778" spans="15:15" x14ac:dyDescent="0.3">
      <c r="O778" s="33"/>
    </row>
    <row r="779" spans="15:15" x14ac:dyDescent="0.3">
      <c r="O779" s="33"/>
    </row>
    <row r="780" spans="15:15" x14ac:dyDescent="0.3">
      <c r="O780" s="33"/>
    </row>
    <row r="781" spans="15:15" x14ac:dyDescent="0.3">
      <c r="O781" s="33"/>
    </row>
    <row r="782" spans="15:15" x14ac:dyDescent="0.3">
      <c r="O782" s="33"/>
    </row>
    <row r="783" spans="15:15" x14ac:dyDescent="0.3">
      <c r="O783" s="33"/>
    </row>
    <row r="784" spans="15:15" x14ac:dyDescent="0.3">
      <c r="O784" s="33"/>
    </row>
    <row r="785" spans="15:15" x14ac:dyDescent="0.3">
      <c r="O785" s="33"/>
    </row>
    <row r="786" spans="15:15" x14ac:dyDescent="0.3">
      <c r="O786" s="33"/>
    </row>
    <row r="787" spans="15:15" x14ac:dyDescent="0.3">
      <c r="O787" s="33"/>
    </row>
    <row r="788" spans="15:15" x14ac:dyDescent="0.3">
      <c r="O788" s="33"/>
    </row>
    <row r="789" spans="15:15" x14ac:dyDescent="0.3">
      <c r="O789" s="33"/>
    </row>
    <row r="790" spans="15:15" x14ac:dyDescent="0.3">
      <c r="O790" s="33"/>
    </row>
    <row r="791" spans="15:15" x14ac:dyDescent="0.3">
      <c r="O791" s="33"/>
    </row>
    <row r="792" spans="15:15" x14ac:dyDescent="0.3">
      <c r="O792" s="33"/>
    </row>
    <row r="793" spans="15:15" x14ac:dyDescent="0.3">
      <c r="O793" s="33"/>
    </row>
    <row r="794" spans="15:15" x14ac:dyDescent="0.3">
      <c r="O794" s="33"/>
    </row>
    <row r="795" spans="15:15" x14ac:dyDescent="0.3">
      <c r="O795" s="33"/>
    </row>
    <row r="796" spans="15:15" x14ac:dyDescent="0.3">
      <c r="O796" s="33"/>
    </row>
    <row r="797" spans="15:15" x14ac:dyDescent="0.3">
      <c r="O797" s="33"/>
    </row>
    <row r="798" spans="15:15" x14ac:dyDescent="0.3">
      <c r="O798" s="33"/>
    </row>
    <row r="799" spans="15:15" x14ac:dyDescent="0.3">
      <c r="O799" s="33"/>
    </row>
    <row r="800" spans="15:15" x14ac:dyDescent="0.3">
      <c r="O800" s="33"/>
    </row>
    <row r="801" spans="15:15" x14ac:dyDescent="0.3">
      <c r="O801" s="33"/>
    </row>
    <row r="802" spans="15:15" x14ac:dyDescent="0.3">
      <c r="O802" s="33"/>
    </row>
    <row r="803" spans="15:15" x14ac:dyDescent="0.3">
      <c r="O803" s="33"/>
    </row>
    <row r="804" spans="15:15" x14ac:dyDescent="0.3">
      <c r="O804" s="33"/>
    </row>
    <row r="805" spans="15:15" x14ac:dyDescent="0.3">
      <c r="O805" s="33"/>
    </row>
    <row r="806" spans="15:15" x14ac:dyDescent="0.3">
      <c r="O806" s="33"/>
    </row>
    <row r="807" spans="15:15" x14ac:dyDescent="0.3">
      <c r="O807" s="33"/>
    </row>
    <row r="808" spans="15:15" x14ac:dyDescent="0.3">
      <c r="O808" s="33"/>
    </row>
    <row r="809" spans="15:15" x14ac:dyDescent="0.3">
      <c r="O809" s="33"/>
    </row>
    <row r="810" spans="15:15" x14ac:dyDescent="0.3">
      <c r="O810" s="33"/>
    </row>
    <row r="811" spans="15:15" x14ac:dyDescent="0.3">
      <c r="O811" s="33"/>
    </row>
    <row r="812" spans="15:15" x14ac:dyDescent="0.3">
      <c r="O812" s="33"/>
    </row>
    <row r="813" spans="15:15" x14ac:dyDescent="0.3">
      <c r="O813" s="33"/>
    </row>
    <row r="814" spans="15:15" x14ac:dyDescent="0.3">
      <c r="O814" s="33"/>
    </row>
    <row r="815" spans="15:15" x14ac:dyDescent="0.3">
      <c r="O815" s="33"/>
    </row>
    <row r="816" spans="15:15" x14ac:dyDescent="0.3">
      <c r="O816" s="33"/>
    </row>
    <row r="817" spans="15:15" x14ac:dyDescent="0.3">
      <c r="O817" s="33"/>
    </row>
    <row r="818" spans="15:15" x14ac:dyDescent="0.3">
      <c r="O818" s="33"/>
    </row>
    <row r="819" spans="15:15" x14ac:dyDescent="0.3">
      <c r="O819" s="33"/>
    </row>
    <row r="820" spans="15:15" x14ac:dyDescent="0.3">
      <c r="O820" s="33"/>
    </row>
    <row r="821" spans="15:15" x14ac:dyDescent="0.3">
      <c r="O821" s="33"/>
    </row>
    <row r="822" spans="15:15" x14ac:dyDescent="0.3">
      <c r="O822" s="33"/>
    </row>
    <row r="823" spans="15:15" x14ac:dyDescent="0.3">
      <c r="O823" s="33"/>
    </row>
    <row r="824" spans="15:15" x14ac:dyDescent="0.3">
      <c r="O824" s="33"/>
    </row>
    <row r="825" spans="15:15" x14ac:dyDescent="0.3">
      <c r="O825" s="33"/>
    </row>
    <row r="826" spans="15:15" x14ac:dyDescent="0.3">
      <c r="O826" s="33"/>
    </row>
    <row r="827" spans="15:15" x14ac:dyDescent="0.3">
      <c r="O827" s="33"/>
    </row>
    <row r="828" spans="15:15" x14ac:dyDescent="0.3">
      <c r="O828" s="33"/>
    </row>
    <row r="829" spans="15:15" x14ac:dyDescent="0.3">
      <c r="O829" s="33"/>
    </row>
    <row r="830" spans="15:15" x14ac:dyDescent="0.3">
      <c r="O830" s="33"/>
    </row>
    <row r="831" spans="15:15" x14ac:dyDescent="0.3">
      <c r="O831" s="33"/>
    </row>
    <row r="832" spans="15:15" x14ac:dyDescent="0.3">
      <c r="O832" s="33"/>
    </row>
    <row r="833" spans="15:15" x14ac:dyDescent="0.3">
      <c r="O833" s="33"/>
    </row>
    <row r="834" spans="15:15" x14ac:dyDescent="0.3">
      <c r="O834" s="33"/>
    </row>
    <row r="835" spans="15:15" x14ac:dyDescent="0.3">
      <c r="O835" s="33"/>
    </row>
    <row r="836" spans="15:15" x14ac:dyDescent="0.3">
      <c r="O836" s="33"/>
    </row>
    <row r="837" spans="15:15" x14ac:dyDescent="0.3">
      <c r="O837" s="33"/>
    </row>
    <row r="838" spans="15:15" x14ac:dyDescent="0.3">
      <c r="O838" s="33"/>
    </row>
    <row r="839" spans="15:15" x14ac:dyDescent="0.3">
      <c r="O839" s="33"/>
    </row>
    <row r="840" spans="15:15" x14ac:dyDescent="0.3">
      <c r="O840" s="33"/>
    </row>
    <row r="841" spans="15:15" x14ac:dyDescent="0.3">
      <c r="O841" s="33"/>
    </row>
    <row r="842" spans="15:15" x14ac:dyDescent="0.3">
      <c r="O842" s="33"/>
    </row>
    <row r="843" spans="15:15" x14ac:dyDescent="0.3">
      <c r="O843" s="33"/>
    </row>
    <row r="844" spans="15:15" x14ac:dyDescent="0.3">
      <c r="O844" s="33"/>
    </row>
    <row r="845" spans="15:15" x14ac:dyDescent="0.3">
      <c r="O845" s="33"/>
    </row>
    <row r="846" spans="15:15" x14ac:dyDescent="0.3">
      <c r="O846" s="33"/>
    </row>
    <row r="847" spans="15:15" x14ac:dyDescent="0.3">
      <c r="O847" s="33"/>
    </row>
    <row r="848" spans="15:15" x14ac:dyDescent="0.3">
      <c r="O848" s="33"/>
    </row>
    <row r="849" spans="15:15" x14ac:dyDescent="0.3">
      <c r="O849" s="33"/>
    </row>
    <row r="850" spans="15:15" x14ac:dyDescent="0.3">
      <c r="O850" s="33"/>
    </row>
    <row r="851" spans="15:15" x14ac:dyDescent="0.3">
      <c r="O851" s="33"/>
    </row>
    <row r="852" spans="15:15" x14ac:dyDescent="0.3">
      <c r="O852" s="33"/>
    </row>
    <row r="853" spans="15:15" x14ac:dyDescent="0.3">
      <c r="O853" s="33"/>
    </row>
    <row r="854" spans="15:15" x14ac:dyDescent="0.3">
      <c r="O854" s="33"/>
    </row>
    <row r="855" spans="15:15" x14ac:dyDescent="0.3">
      <c r="O855" s="33"/>
    </row>
    <row r="856" spans="15:15" x14ac:dyDescent="0.3">
      <c r="O856" s="33"/>
    </row>
    <row r="857" spans="15:15" x14ac:dyDescent="0.3">
      <c r="O857" s="33"/>
    </row>
    <row r="858" spans="15:15" x14ac:dyDescent="0.3">
      <c r="O858" s="33"/>
    </row>
    <row r="859" spans="15:15" x14ac:dyDescent="0.3">
      <c r="O859" s="33"/>
    </row>
    <row r="860" spans="15:15" x14ac:dyDescent="0.3">
      <c r="O860" s="33"/>
    </row>
    <row r="861" spans="15:15" x14ac:dyDescent="0.3">
      <c r="O861" s="33"/>
    </row>
    <row r="862" spans="15:15" x14ac:dyDescent="0.3">
      <c r="O862" s="33"/>
    </row>
    <row r="863" spans="15:15" x14ac:dyDescent="0.3">
      <c r="O863" s="33"/>
    </row>
    <row r="864" spans="15:15" x14ac:dyDescent="0.3">
      <c r="O864" s="33"/>
    </row>
    <row r="865" spans="15:15" x14ac:dyDescent="0.3">
      <c r="O865" s="33"/>
    </row>
    <row r="866" spans="15:15" x14ac:dyDescent="0.3">
      <c r="O866" s="33"/>
    </row>
    <row r="867" spans="15:15" x14ac:dyDescent="0.3">
      <c r="O867" s="33"/>
    </row>
    <row r="868" spans="15:15" x14ac:dyDescent="0.3">
      <c r="O868" s="33"/>
    </row>
    <row r="869" spans="15:15" x14ac:dyDescent="0.3">
      <c r="O869" s="33"/>
    </row>
    <row r="870" spans="15:15" x14ac:dyDescent="0.3">
      <c r="O870" s="33"/>
    </row>
    <row r="871" spans="15:15" x14ac:dyDescent="0.3">
      <c r="O871" s="33"/>
    </row>
    <row r="872" spans="15:15" x14ac:dyDescent="0.3">
      <c r="O872" s="33"/>
    </row>
    <row r="873" spans="15:15" x14ac:dyDescent="0.3">
      <c r="O873" s="33"/>
    </row>
    <row r="874" spans="15:15" x14ac:dyDescent="0.3">
      <c r="O874" s="33"/>
    </row>
    <row r="875" spans="15:15" x14ac:dyDescent="0.3">
      <c r="O875" s="33"/>
    </row>
    <row r="876" spans="15:15" x14ac:dyDescent="0.3">
      <c r="O876" s="33"/>
    </row>
    <row r="877" spans="15:15" x14ac:dyDescent="0.3">
      <c r="O877" s="33"/>
    </row>
    <row r="878" spans="15:15" x14ac:dyDescent="0.3">
      <c r="O878" s="33"/>
    </row>
    <row r="879" spans="15:15" x14ac:dyDescent="0.3">
      <c r="O879" s="33"/>
    </row>
    <row r="880" spans="15:15" x14ac:dyDescent="0.3">
      <c r="O880" s="33"/>
    </row>
    <row r="881" spans="15:15" x14ac:dyDescent="0.3">
      <c r="O881" s="33"/>
    </row>
    <row r="882" spans="15:15" x14ac:dyDescent="0.3">
      <c r="O882" s="33"/>
    </row>
    <row r="883" spans="15:15" x14ac:dyDescent="0.3">
      <c r="O883" s="33"/>
    </row>
    <row r="884" spans="15:15" x14ac:dyDescent="0.3">
      <c r="O884" s="33"/>
    </row>
    <row r="885" spans="15:15" x14ac:dyDescent="0.3">
      <c r="O885" s="33"/>
    </row>
    <row r="886" spans="15:15" x14ac:dyDescent="0.3">
      <c r="O886" s="33"/>
    </row>
    <row r="887" spans="15:15" x14ac:dyDescent="0.3">
      <c r="O887" s="33"/>
    </row>
    <row r="888" spans="15:15" x14ac:dyDescent="0.3">
      <c r="O888" s="33"/>
    </row>
    <row r="889" spans="15:15" x14ac:dyDescent="0.3">
      <c r="O889" s="33"/>
    </row>
    <row r="890" spans="15:15" x14ac:dyDescent="0.3">
      <c r="O890" s="33"/>
    </row>
    <row r="891" spans="15:15" x14ac:dyDescent="0.3">
      <c r="O891" s="33"/>
    </row>
    <row r="892" spans="15:15" x14ac:dyDescent="0.3">
      <c r="O892" s="33"/>
    </row>
    <row r="893" spans="15:15" x14ac:dyDescent="0.3">
      <c r="O893" s="33"/>
    </row>
    <row r="894" spans="15:15" x14ac:dyDescent="0.3">
      <c r="O894" s="33"/>
    </row>
    <row r="895" spans="15:15" x14ac:dyDescent="0.3">
      <c r="O895" s="33"/>
    </row>
    <row r="896" spans="15:15" x14ac:dyDescent="0.3">
      <c r="O896" s="33"/>
    </row>
    <row r="897" spans="15:15" x14ac:dyDescent="0.3">
      <c r="O897" s="33"/>
    </row>
    <row r="898" spans="15:15" x14ac:dyDescent="0.3">
      <c r="O898" s="33"/>
    </row>
    <row r="899" spans="15:15" x14ac:dyDescent="0.3">
      <c r="O899" s="33"/>
    </row>
    <row r="900" spans="15:15" x14ac:dyDescent="0.3">
      <c r="O900" s="33"/>
    </row>
    <row r="901" spans="15:15" x14ac:dyDescent="0.3">
      <c r="O901" s="33"/>
    </row>
    <row r="902" spans="15:15" x14ac:dyDescent="0.3">
      <c r="O902" s="33"/>
    </row>
    <row r="903" spans="15:15" x14ac:dyDescent="0.3">
      <c r="O903" s="33"/>
    </row>
    <row r="904" spans="15:15" x14ac:dyDescent="0.3">
      <c r="O904" s="33"/>
    </row>
    <row r="905" spans="15:15" x14ac:dyDescent="0.3">
      <c r="O905" s="33"/>
    </row>
    <row r="906" spans="15:15" x14ac:dyDescent="0.3">
      <c r="O906" s="33"/>
    </row>
    <row r="907" spans="15:15" x14ac:dyDescent="0.3">
      <c r="O907" s="33"/>
    </row>
    <row r="908" spans="15:15" x14ac:dyDescent="0.3">
      <c r="O908" s="33"/>
    </row>
    <row r="909" spans="15:15" x14ac:dyDescent="0.3">
      <c r="O909" s="33"/>
    </row>
    <row r="910" spans="15:15" x14ac:dyDescent="0.3">
      <c r="O910" s="33"/>
    </row>
    <row r="911" spans="15:15" x14ac:dyDescent="0.3">
      <c r="O911" s="33"/>
    </row>
    <row r="912" spans="15:15" x14ac:dyDescent="0.3">
      <c r="O912" s="33"/>
    </row>
    <row r="913" spans="15:15" x14ac:dyDescent="0.3">
      <c r="O913" s="33"/>
    </row>
    <row r="914" spans="15:15" x14ac:dyDescent="0.3">
      <c r="O914" s="33"/>
    </row>
    <row r="915" spans="15:15" x14ac:dyDescent="0.3">
      <c r="O915" s="33"/>
    </row>
    <row r="916" spans="15:15" x14ac:dyDescent="0.3">
      <c r="O916" s="33"/>
    </row>
    <row r="917" spans="15:15" x14ac:dyDescent="0.3">
      <c r="O917" s="33"/>
    </row>
    <row r="918" spans="15:15" x14ac:dyDescent="0.3">
      <c r="O918" s="33"/>
    </row>
    <row r="919" spans="15:15" x14ac:dyDescent="0.3">
      <c r="O919" s="33"/>
    </row>
    <row r="920" spans="15:15" x14ac:dyDescent="0.3">
      <c r="O920" s="33"/>
    </row>
    <row r="921" spans="15:15" x14ac:dyDescent="0.3">
      <c r="O921" s="33"/>
    </row>
    <row r="922" spans="15:15" x14ac:dyDescent="0.3">
      <c r="O922" s="33"/>
    </row>
    <row r="923" spans="15:15" x14ac:dyDescent="0.3">
      <c r="O923" s="33"/>
    </row>
    <row r="924" spans="15:15" x14ac:dyDescent="0.3">
      <c r="O924" s="33"/>
    </row>
    <row r="925" spans="15:15" x14ac:dyDescent="0.3">
      <c r="O925" s="33"/>
    </row>
    <row r="926" spans="15:15" x14ac:dyDescent="0.3">
      <c r="O926" s="33"/>
    </row>
    <row r="927" spans="15:15" x14ac:dyDescent="0.3">
      <c r="O927" s="33"/>
    </row>
    <row r="928" spans="15:15" x14ac:dyDescent="0.3">
      <c r="O928" s="33"/>
    </row>
    <row r="929" spans="15:15" x14ac:dyDescent="0.3">
      <c r="O929" s="33"/>
    </row>
    <row r="930" spans="15:15" x14ac:dyDescent="0.3">
      <c r="O930" s="33"/>
    </row>
    <row r="931" spans="15:15" x14ac:dyDescent="0.3">
      <c r="O931" s="33"/>
    </row>
    <row r="932" spans="15:15" x14ac:dyDescent="0.3">
      <c r="O932" s="33"/>
    </row>
    <row r="933" spans="15:15" x14ac:dyDescent="0.3">
      <c r="O933" s="33"/>
    </row>
    <row r="934" spans="15:15" x14ac:dyDescent="0.3">
      <c r="O934" s="33"/>
    </row>
    <row r="935" spans="15:15" x14ac:dyDescent="0.3">
      <c r="O935" s="33"/>
    </row>
    <row r="936" spans="15:15" x14ac:dyDescent="0.3">
      <c r="O936" s="33"/>
    </row>
    <row r="937" spans="15:15" x14ac:dyDescent="0.3">
      <c r="O937" s="33"/>
    </row>
    <row r="938" spans="15:15" x14ac:dyDescent="0.3">
      <c r="O938" s="33"/>
    </row>
    <row r="939" spans="15:15" x14ac:dyDescent="0.3">
      <c r="O939" s="33"/>
    </row>
    <row r="940" spans="15:15" x14ac:dyDescent="0.3">
      <c r="O940" s="33"/>
    </row>
    <row r="941" spans="15:15" x14ac:dyDescent="0.3">
      <c r="O941" s="33"/>
    </row>
    <row r="942" spans="15:15" x14ac:dyDescent="0.3">
      <c r="O942" s="33"/>
    </row>
    <row r="943" spans="15:15" x14ac:dyDescent="0.3">
      <c r="O943" s="33"/>
    </row>
    <row r="944" spans="15:15" x14ac:dyDescent="0.3">
      <c r="O944" s="33"/>
    </row>
    <row r="945" spans="15:15" x14ac:dyDescent="0.3">
      <c r="O945" s="33"/>
    </row>
    <row r="946" spans="15:15" x14ac:dyDescent="0.3">
      <c r="O946" s="33"/>
    </row>
    <row r="947" spans="15:15" x14ac:dyDescent="0.3">
      <c r="O947" s="33"/>
    </row>
    <row r="948" spans="15:15" x14ac:dyDescent="0.3">
      <c r="O948" s="33"/>
    </row>
    <row r="949" spans="15:15" x14ac:dyDescent="0.3">
      <c r="O949" s="33"/>
    </row>
    <row r="950" spans="15:15" x14ac:dyDescent="0.3">
      <c r="O950" s="33"/>
    </row>
    <row r="951" spans="15:15" x14ac:dyDescent="0.3">
      <c r="O951" s="33"/>
    </row>
    <row r="952" spans="15:15" x14ac:dyDescent="0.3">
      <c r="O952" s="33"/>
    </row>
    <row r="953" spans="15:15" x14ac:dyDescent="0.3">
      <c r="O953" s="33"/>
    </row>
    <row r="954" spans="15:15" x14ac:dyDescent="0.3">
      <c r="O954" s="33"/>
    </row>
    <row r="955" spans="15:15" x14ac:dyDescent="0.3">
      <c r="O955" s="33"/>
    </row>
    <row r="956" spans="15:15" x14ac:dyDescent="0.3">
      <c r="O956" s="33"/>
    </row>
    <row r="957" spans="15:15" x14ac:dyDescent="0.3">
      <c r="O957" s="33"/>
    </row>
    <row r="958" spans="15:15" x14ac:dyDescent="0.3">
      <c r="O958" s="33"/>
    </row>
    <row r="959" spans="15:15" x14ac:dyDescent="0.3">
      <c r="O959" s="33"/>
    </row>
    <row r="960" spans="15:15" x14ac:dyDescent="0.3">
      <c r="O960" s="33"/>
    </row>
    <row r="961" spans="15:15" x14ac:dyDescent="0.3">
      <c r="O961" s="33"/>
    </row>
    <row r="962" spans="15:15" x14ac:dyDescent="0.3">
      <c r="O962" s="33"/>
    </row>
    <row r="963" spans="15:15" x14ac:dyDescent="0.3">
      <c r="O963" s="33"/>
    </row>
    <row r="964" spans="15:15" x14ac:dyDescent="0.3">
      <c r="O964" s="33"/>
    </row>
    <row r="965" spans="15:15" x14ac:dyDescent="0.3">
      <c r="O965" s="33"/>
    </row>
    <row r="966" spans="15:15" x14ac:dyDescent="0.3">
      <c r="O966" s="33"/>
    </row>
    <row r="967" spans="15:15" x14ac:dyDescent="0.3">
      <c r="O967" s="33"/>
    </row>
    <row r="968" spans="15:15" x14ac:dyDescent="0.3">
      <c r="O968" s="33"/>
    </row>
    <row r="969" spans="15:15" x14ac:dyDescent="0.3">
      <c r="O969" s="33"/>
    </row>
    <row r="970" spans="15:15" x14ac:dyDescent="0.3">
      <c r="O970" s="33"/>
    </row>
    <row r="971" spans="15:15" x14ac:dyDescent="0.3">
      <c r="O971" s="33"/>
    </row>
    <row r="972" spans="15:15" x14ac:dyDescent="0.3">
      <c r="O972" s="33"/>
    </row>
    <row r="973" spans="15:15" x14ac:dyDescent="0.3">
      <c r="O973" s="33"/>
    </row>
    <row r="974" spans="15:15" x14ac:dyDescent="0.3">
      <c r="O974" s="33"/>
    </row>
    <row r="975" spans="15:15" x14ac:dyDescent="0.3">
      <c r="O975" s="33"/>
    </row>
    <row r="976" spans="15:15" x14ac:dyDescent="0.3">
      <c r="O976" s="33"/>
    </row>
    <row r="977" spans="15:15" x14ac:dyDescent="0.3">
      <c r="O977" s="33"/>
    </row>
    <row r="978" spans="15:15" x14ac:dyDescent="0.3">
      <c r="O978" s="33"/>
    </row>
    <row r="979" spans="15:15" x14ac:dyDescent="0.3">
      <c r="O979" s="33"/>
    </row>
    <row r="980" spans="15:15" x14ac:dyDescent="0.3">
      <c r="O980" s="33"/>
    </row>
    <row r="981" spans="15:15" x14ac:dyDescent="0.3">
      <c r="O981" s="33"/>
    </row>
    <row r="982" spans="15:15" x14ac:dyDescent="0.3">
      <c r="O982" s="33"/>
    </row>
    <row r="983" spans="15:15" x14ac:dyDescent="0.3">
      <c r="O983" s="33"/>
    </row>
    <row r="984" spans="15:15" x14ac:dyDescent="0.3">
      <c r="O984" s="33"/>
    </row>
    <row r="985" spans="15:15" x14ac:dyDescent="0.3">
      <c r="O985" s="33"/>
    </row>
    <row r="986" spans="15:15" x14ac:dyDescent="0.3">
      <c r="O986" s="33"/>
    </row>
    <row r="987" spans="15:15" x14ac:dyDescent="0.3">
      <c r="O987" s="33"/>
    </row>
    <row r="988" spans="15:15" x14ac:dyDescent="0.3">
      <c r="O988" s="33"/>
    </row>
    <row r="989" spans="15:15" x14ac:dyDescent="0.3">
      <c r="O989" s="33"/>
    </row>
    <row r="990" spans="15:15" x14ac:dyDescent="0.3">
      <c r="O990" s="33"/>
    </row>
    <row r="991" spans="15:15" x14ac:dyDescent="0.3">
      <c r="O991" s="33"/>
    </row>
    <row r="992" spans="15:15" x14ac:dyDescent="0.3">
      <c r="O992" s="33"/>
    </row>
    <row r="993" spans="15:15" x14ac:dyDescent="0.3">
      <c r="O993" s="33"/>
    </row>
    <row r="994" spans="15:15" x14ac:dyDescent="0.3">
      <c r="O994" s="33"/>
    </row>
    <row r="995" spans="15:15" x14ac:dyDescent="0.3">
      <c r="O995" s="33"/>
    </row>
    <row r="996" spans="15:15" x14ac:dyDescent="0.3">
      <c r="O996" s="33"/>
    </row>
    <row r="997" spans="15:15" x14ac:dyDescent="0.3">
      <c r="O997" s="33"/>
    </row>
    <row r="998" spans="15:15" x14ac:dyDescent="0.3">
      <c r="O998" s="33"/>
    </row>
    <row r="999" spans="15:15" x14ac:dyDescent="0.3">
      <c r="O999" s="33"/>
    </row>
    <row r="1000" spans="15:15" x14ac:dyDescent="0.3">
      <c r="O1000" s="33"/>
    </row>
    <row r="1001" spans="15:15" x14ac:dyDescent="0.3">
      <c r="O1001" s="33"/>
    </row>
    <row r="1002" spans="15:15" x14ac:dyDescent="0.3">
      <c r="O1002" s="33"/>
    </row>
    <row r="1003" spans="15:15" x14ac:dyDescent="0.3">
      <c r="O1003" s="33"/>
    </row>
    <row r="1004" spans="15:15" x14ac:dyDescent="0.3">
      <c r="O1004" s="33"/>
    </row>
    <row r="1005" spans="15:15" x14ac:dyDescent="0.3">
      <c r="O1005" s="33"/>
    </row>
    <row r="1006" spans="15:15" x14ac:dyDescent="0.3">
      <c r="O1006" s="33"/>
    </row>
    <row r="1007" spans="15:15" x14ac:dyDescent="0.3">
      <c r="O1007" s="33"/>
    </row>
    <row r="1008" spans="15:15" x14ac:dyDescent="0.3">
      <c r="O1008" s="33"/>
    </row>
    <row r="1009" spans="15:15" x14ac:dyDescent="0.3">
      <c r="O1009" s="33"/>
    </row>
    <row r="1010" spans="15:15" x14ac:dyDescent="0.3">
      <c r="O1010" s="33"/>
    </row>
    <row r="1011" spans="15:15" x14ac:dyDescent="0.3">
      <c r="O1011" s="33"/>
    </row>
    <row r="1012" spans="15:15" x14ac:dyDescent="0.3">
      <c r="O1012" s="33"/>
    </row>
    <row r="1013" spans="15:15" x14ac:dyDescent="0.3">
      <c r="O1013" s="33"/>
    </row>
    <row r="1014" spans="15:15" x14ac:dyDescent="0.3">
      <c r="O1014" s="33"/>
    </row>
    <row r="1015" spans="15:15" x14ac:dyDescent="0.3">
      <c r="O1015" s="33"/>
    </row>
    <row r="1016" spans="15:15" x14ac:dyDescent="0.3">
      <c r="O1016" s="33"/>
    </row>
    <row r="1017" spans="15:15" x14ac:dyDescent="0.3">
      <c r="O1017" s="33"/>
    </row>
    <row r="1018" spans="15:15" x14ac:dyDescent="0.3">
      <c r="O1018" s="33"/>
    </row>
    <row r="1019" spans="15:15" x14ac:dyDescent="0.3">
      <c r="O1019" s="33"/>
    </row>
    <row r="1020" spans="15:15" x14ac:dyDescent="0.3">
      <c r="O1020" s="33"/>
    </row>
    <row r="1021" spans="15:15" x14ac:dyDescent="0.3">
      <c r="O1021" s="33"/>
    </row>
    <row r="1022" spans="15:15" x14ac:dyDescent="0.3">
      <c r="O1022" s="33"/>
    </row>
    <row r="1023" spans="15:15" x14ac:dyDescent="0.3">
      <c r="O1023" s="33"/>
    </row>
    <row r="1024" spans="15:15" x14ac:dyDescent="0.3">
      <c r="O1024" s="33"/>
    </row>
    <row r="1025" spans="15:15" x14ac:dyDescent="0.3">
      <c r="O1025" s="33"/>
    </row>
    <row r="1026" spans="15:15" x14ac:dyDescent="0.3">
      <c r="O1026" s="33"/>
    </row>
    <row r="1027" spans="15:15" x14ac:dyDescent="0.3">
      <c r="O1027" s="33"/>
    </row>
    <row r="1028" spans="15:15" x14ac:dyDescent="0.3">
      <c r="O1028" s="33"/>
    </row>
    <row r="1029" spans="15:15" x14ac:dyDescent="0.3">
      <c r="O1029" s="33"/>
    </row>
    <row r="1030" spans="15:15" x14ac:dyDescent="0.3">
      <c r="O1030" s="33"/>
    </row>
    <row r="1031" spans="15:15" x14ac:dyDescent="0.3">
      <c r="O1031" s="33"/>
    </row>
    <row r="1032" spans="15:15" x14ac:dyDescent="0.3">
      <c r="O1032" s="33"/>
    </row>
    <row r="1033" spans="15:15" x14ac:dyDescent="0.3">
      <c r="O1033" s="33"/>
    </row>
    <row r="1034" spans="15:15" x14ac:dyDescent="0.3">
      <c r="O1034" s="33"/>
    </row>
    <row r="1035" spans="15:15" x14ac:dyDescent="0.3">
      <c r="O1035" s="33"/>
    </row>
    <row r="1036" spans="15:15" x14ac:dyDescent="0.3">
      <c r="O1036" s="33"/>
    </row>
    <row r="1037" spans="15:15" x14ac:dyDescent="0.3">
      <c r="O1037" s="33"/>
    </row>
    <row r="1038" spans="15:15" x14ac:dyDescent="0.3">
      <c r="O1038" s="33"/>
    </row>
    <row r="1039" spans="15:15" x14ac:dyDescent="0.3">
      <c r="O1039" s="33"/>
    </row>
    <row r="1040" spans="15:15" x14ac:dyDescent="0.3">
      <c r="O1040" s="33"/>
    </row>
    <row r="1041" spans="15:15" x14ac:dyDescent="0.3">
      <c r="O1041" s="33"/>
    </row>
    <row r="1042" spans="15:15" x14ac:dyDescent="0.3">
      <c r="O1042" s="33"/>
    </row>
    <row r="1043" spans="15:15" x14ac:dyDescent="0.3">
      <c r="O1043" s="33"/>
    </row>
    <row r="1044" spans="15:15" x14ac:dyDescent="0.3">
      <c r="O1044" s="33"/>
    </row>
    <row r="1045" spans="15:15" x14ac:dyDescent="0.3">
      <c r="O1045" s="33"/>
    </row>
    <row r="1046" spans="15:15" x14ac:dyDescent="0.3">
      <c r="O1046" s="33"/>
    </row>
    <row r="1047" spans="15:15" x14ac:dyDescent="0.3">
      <c r="O1047" s="33"/>
    </row>
    <row r="1048" spans="15:15" x14ac:dyDescent="0.3">
      <c r="O1048" s="33"/>
    </row>
    <row r="1049" spans="15:15" x14ac:dyDescent="0.3">
      <c r="O1049" s="33"/>
    </row>
    <row r="1050" spans="15:15" x14ac:dyDescent="0.3">
      <c r="O1050" s="33"/>
    </row>
    <row r="1051" spans="15:15" x14ac:dyDescent="0.3">
      <c r="O1051" s="33"/>
    </row>
    <row r="1052" spans="15:15" x14ac:dyDescent="0.3">
      <c r="O1052" s="33"/>
    </row>
    <row r="1053" spans="15:15" x14ac:dyDescent="0.3">
      <c r="O1053" s="33"/>
    </row>
    <row r="1054" spans="15:15" x14ac:dyDescent="0.3">
      <c r="O1054" s="33"/>
    </row>
    <row r="1055" spans="15:15" x14ac:dyDescent="0.3">
      <c r="O1055" s="33"/>
    </row>
    <row r="1056" spans="15:15" x14ac:dyDescent="0.3">
      <c r="O1056" s="33"/>
    </row>
    <row r="1057" spans="15:15" x14ac:dyDescent="0.3">
      <c r="O1057" s="33"/>
    </row>
    <row r="1058" spans="15:15" x14ac:dyDescent="0.3">
      <c r="O1058" s="33"/>
    </row>
    <row r="1059" spans="15:15" x14ac:dyDescent="0.3">
      <c r="O1059" s="33"/>
    </row>
    <row r="1060" spans="15:15" x14ac:dyDescent="0.3">
      <c r="O1060" s="33"/>
    </row>
    <row r="1061" spans="15:15" x14ac:dyDescent="0.3">
      <c r="O1061" s="33"/>
    </row>
    <row r="1062" spans="15:15" x14ac:dyDescent="0.3">
      <c r="O1062" s="33"/>
    </row>
    <row r="1063" spans="15:15" x14ac:dyDescent="0.3">
      <c r="O1063" s="33"/>
    </row>
    <row r="1064" spans="15:15" x14ac:dyDescent="0.3">
      <c r="O1064" s="33"/>
    </row>
    <row r="1065" spans="15:15" x14ac:dyDescent="0.3">
      <c r="O1065" s="33"/>
    </row>
    <row r="1066" spans="15:15" x14ac:dyDescent="0.3">
      <c r="O1066" s="33"/>
    </row>
    <row r="1067" spans="15:15" x14ac:dyDescent="0.3">
      <c r="O1067" s="33"/>
    </row>
    <row r="1068" spans="15:15" x14ac:dyDescent="0.3">
      <c r="O1068" s="33"/>
    </row>
    <row r="1069" spans="15:15" x14ac:dyDescent="0.3">
      <c r="O1069" s="33"/>
    </row>
    <row r="1070" spans="15:15" x14ac:dyDescent="0.3">
      <c r="O1070" s="33"/>
    </row>
    <row r="1071" spans="15:15" x14ac:dyDescent="0.3">
      <c r="O1071" s="33"/>
    </row>
    <row r="1072" spans="15:15" x14ac:dyDescent="0.3">
      <c r="O1072" s="33"/>
    </row>
    <row r="1073" spans="15:15" x14ac:dyDescent="0.3">
      <c r="O1073" s="33"/>
    </row>
    <row r="1074" spans="15:15" x14ac:dyDescent="0.3">
      <c r="O1074" s="33"/>
    </row>
    <row r="1075" spans="15:15" x14ac:dyDescent="0.3">
      <c r="O1075" s="33"/>
    </row>
    <row r="1076" spans="15:15" x14ac:dyDescent="0.3">
      <c r="O1076" s="33"/>
    </row>
    <row r="1077" spans="15:15" x14ac:dyDescent="0.3">
      <c r="O1077" s="33"/>
    </row>
    <row r="1078" spans="15:15" x14ac:dyDescent="0.3">
      <c r="O1078" s="33"/>
    </row>
    <row r="1079" spans="15:15" x14ac:dyDescent="0.3">
      <c r="O1079" s="33"/>
    </row>
    <row r="1080" spans="15:15" x14ac:dyDescent="0.3">
      <c r="O1080" s="33"/>
    </row>
    <row r="1081" spans="15:15" x14ac:dyDescent="0.3">
      <c r="O1081" s="33"/>
    </row>
    <row r="1082" spans="15:15" x14ac:dyDescent="0.3">
      <c r="O1082" s="33"/>
    </row>
    <row r="1083" spans="15:15" x14ac:dyDescent="0.3">
      <c r="O1083" s="33"/>
    </row>
    <row r="1084" spans="15:15" x14ac:dyDescent="0.3">
      <c r="O1084" s="33"/>
    </row>
    <row r="1085" spans="15:15" x14ac:dyDescent="0.3">
      <c r="O1085" s="33"/>
    </row>
    <row r="1086" spans="15:15" x14ac:dyDescent="0.3">
      <c r="O1086" s="33"/>
    </row>
    <row r="1087" spans="15:15" x14ac:dyDescent="0.3">
      <c r="O1087" s="33"/>
    </row>
    <row r="1088" spans="15:15" x14ac:dyDescent="0.3">
      <c r="O1088" s="33"/>
    </row>
    <row r="1089" spans="15:15" x14ac:dyDescent="0.3">
      <c r="O1089" s="33"/>
    </row>
    <row r="1090" spans="15:15" x14ac:dyDescent="0.3">
      <c r="O1090" s="33"/>
    </row>
    <row r="1091" spans="15:15" x14ac:dyDescent="0.3">
      <c r="O1091" s="33"/>
    </row>
    <row r="1092" spans="15:15" x14ac:dyDescent="0.3">
      <c r="O1092" s="33"/>
    </row>
    <row r="1093" spans="15:15" x14ac:dyDescent="0.3">
      <c r="O1093" s="33"/>
    </row>
    <row r="1094" spans="15:15" x14ac:dyDescent="0.3">
      <c r="O1094" s="33"/>
    </row>
    <row r="1095" spans="15:15" x14ac:dyDescent="0.3">
      <c r="O1095" s="33"/>
    </row>
    <row r="1096" spans="15:15" x14ac:dyDescent="0.3">
      <c r="O1096" s="33"/>
    </row>
    <row r="1097" spans="15:15" x14ac:dyDescent="0.3">
      <c r="O1097" s="33"/>
    </row>
    <row r="1098" spans="15:15" x14ac:dyDescent="0.3">
      <c r="O1098" s="33"/>
    </row>
    <row r="1099" spans="15:15" x14ac:dyDescent="0.3">
      <c r="O1099" s="33"/>
    </row>
    <row r="1100" spans="15:15" x14ac:dyDescent="0.3">
      <c r="O1100" s="33"/>
    </row>
    <row r="1101" spans="15:15" x14ac:dyDescent="0.3">
      <c r="O1101" s="33"/>
    </row>
    <row r="1102" spans="15:15" x14ac:dyDescent="0.3">
      <c r="O1102" s="33"/>
    </row>
    <row r="1103" spans="15:15" x14ac:dyDescent="0.3">
      <c r="O1103" s="33"/>
    </row>
    <row r="1104" spans="15:15" x14ac:dyDescent="0.3">
      <c r="O1104" s="33"/>
    </row>
    <row r="1105" spans="15:15" x14ac:dyDescent="0.3">
      <c r="O1105" s="33"/>
    </row>
    <row r="1106" spans="15:15" x14ac:dyDescent="0.3">
      <c r="O1106" s="33"/>
    </row>
    <row r="1107" spans="15:15" x14ac:dyDescent="0.3">
      <c r="O1107" s="33"/>
    </row>
    <row r="1108" spans="15:15" x14ac:dyDescent="0.3">
      <c r="O1108" s="33"/>
    </row>
    <row r="1109" spans="15:15" x14ac:dyDescent="0.3">
      <c r="O1109" s="33"/>
    </row>
    <row r="1110" spans="15:15" x14ac:dyDescent="0.3">
      <c r="O1110" s="33"/>
    </row>
    <row r="1111" spans="15:15" x14ac:dyDescent="0.3">
      <c r="O1111" s="33"/>
    </row>
    <row r="1112" spans="15:15" x14ac:dyDescent="0.3">
      <c r="O1112" s="33"/>
    </row>
    <row r="1113" spans="15:15" x14ac:dyDescent="0.3">
      <c r="O1113" s="33"/>
    </row>
    <row r="1114" spans="15:15" x14ac:dyDescent="0.3">
      <c r="O1114" s="33"/>
    </row>
    <row r="1115" spans="15:15" x14ac:dyDescent="0.3">
      <c r="O1115" s="33"/>
    </row>
    <row r="1116" spans="15:15" x14ac:dyDescent="0.3">
      <c r="O1116" s="33"/>
    </row>
    <row r="1117" spans="15:15" x14ac:dyDescent="0.3">
      <c r="O1117" s="33"/>
    </row>
    <row r="1118" spans="15:15" x14ac:dyDescent="0.3">
      <c r="O1118" s="33"/>
    </row>
    <row r="1119" spans="15:15" x14ac:dyDescent="0.3">
      <c r="O1119" s="33"/>
    </row>
    <row r="1120" spans="15:15" x14ac:dyDescent="0.3">
      <c r="O1120" s="33"/>
    </row>
    <row r="1121" spans="15:15" x14ac:dyDescent="0.3">
      <c r="O1121" s="33"/>
    </row>
    <row r="1122" spans="15:15" x14ac:dyDescent="0.3">
      <c r="O1122" s="33"/>
    </row>
    <row r="1123" spans="15:15" x14ac:dyDescent="0.3">
      <c r="O1123" s="33"/>
    </row>
    <row r="1124" spans="15:15" x14ac:dyDescent="0.3">
      <c r="O1124" s="33"/>
    </row>
    <row r="1125" spans="15:15" x14ac:dyDescent="0.3">
      <c r="O1125" s="33"/>
    </row>
    <row r="1126" spans="15:15" x14ac:dyDescent="0.3">
      <c r="O1126" s="33"/>
    </row>
    <row r="1127" spans="15:15" x14ac:dyDescent="0.3">
      <c r="O1127" s="33"/>
    </row>
    <row r="1128" spans="15:15" x14ac:dyDescent="0.3">
      <c r="O1128" s="33"/>
    </row>
    <row r="1129" spans="15:15" x14ac:dyDescent="0.3">
      <c r="O1129" s="33"/>
    </row>
    <row r="1130" spans="15:15" x14ac:dyDescent="0.3">
      <c r="O1130" s="33"/>
    </row>
    <row r="1131" spans="15:15" x14ac:dyDescent="0.3">
      <c r="O1131" s="33"/>
    </row>
    <row r="1132" spans="15:15" x14ac:dyDescent="0.3">
      <c r="O1132" s="33"/>
    </row>
    <row r="1133" spans="15:15" x14ac:dyDescent="0.3">
      <c r="O1133" s="33"/>
    </row>
    <row r="1134" spans="15:15" x14ac:dyDescent="0.3">
      <c r="O1134" s="33"/>
    </row>
    <row r="1135" spans="15:15" x14ac:dyDescent="0.3">
      <c r="O1135" s="33"/>
    </row>
    <row r="1136" spans="15:15" x14ac:dyDescent="0.3">
      <c r="O1136" s="33"/>
    </row>
    <row r="1137" spans="15:15" x14ac:dyDescent="0.3">
      <c r="O1137" s="33"/>
    </row>
    <row r="1138" spans="15:15" x14ac:dyDescent="0.3">
      <c r="O1138" s="33"/>
    </row>
    <row r="1139" spans="15:15" x14ac:dyDescent="0.3">
      <c r="O1139" s="33"/>
    </row>
    <row r="1140" spans="15:15" x14ac:dyDescent="0.3">
      <c r="O1140" s="33"/>
    </row>
    <row r="1141" spans="15:15" x14ac:dyDescent="0.3">
      <c r="O1141" s="33"/>
    </row>
    <row r="1142" spans="15:15" x14ac:dyDescent="0.3">
      <c r="O1142" s="33"/>
    </row>
    <row r="1143" spans="15:15" x14ac:dyDescent="0.3">
      <c r="O1143" s="33"/>
    </row>
    <row r="1144" spans="15:15" x14ac:dyDescent="0.3">
      <c r="O1144" s="33"/>
    </row>
    <row r="1145" spans="15:15" x14ac:dyDescent="0.3">
      <c r="O1145" s="33"/>
    </row>
    <row r="1146" spans="15:15" x14ac:dyDescent="0.3">
      <c r="O1146" s="33"/>
    </row>
    <row r="1147" spans="15:15" x14ac:dyDescent="0.3">
      <c r="O1147" s="33"/>
    </row>
    <row r="1148" spans="15:15" x14ac:dyDescent="0.3">
      <c r="O1148" s="33"/>
    </row>
    <row r="1149" spans="15:15" x14ac:dyDescent="0.3">
      <c r="O1149" s="33"/>
    </row>
    <row r="1150" spans="15:15" x14ac:dyDescent="0.3">
      <c r="O1150" s="33"/>
    </row>
    <row r="1151" spans="15:15" x14ac:dyDescent="0.3">
      <c r="O1151" s="33"/>
    </row>
    <row r="1152" spans="15:15" x14ac:dyDescent="0.3">
      <c r="O1152" s="33"/>
    </row>
    <row r="1153" spans="15:15" x14ac:dyDescent="0.3">
      <c r="O1153" s="33"/>
    </row>
    <row r="1154" spans="15:15" x14ac:dyDescent="0.3">
      <c r="O1154" s="33"/>
    </row>
    <row r="1155" spans="15:15" x14ac:dyDescent="0.3">
      <c r="O1155" s="33"/>
    </row>
    <row r="1156" spans="15:15" x14ac:dyDescent="0.3">
      <c r="O1156" s="33"/>
    </row>
    <row r="1157" spans="15:15" x14ac:dyDescent="0.3">
      <c r="O1157" s="33"/>
    </row>
    <row r="1158" spans="15:15" x14ac:dyDescent="0.3">
      <c r="O1158" s="33"/>
    </row>
    <row r="1159" spans="15:15" x14ac:dyDescent="0.3">
      <c r="O1159" s="33"/>
    </row>
    <row r="1160" spans="15:15" x14ac:dyDescent="0.3">
      <c r="O1160" s="33"/>
    </row>
    <row r="1161" spans="15:15" x14ac:dyDescent="0.3">
      <c r="O1161" s="33"/>
    </row>
    <row r="1162" spans="15:15" x14ac:dyDescent="0.3">
      <c r="O1162" s="33"/>
    </row>
    <row r="1163" spans="15:15" x14ac:dyDescent="0.3">
      <c r="O1163" s="33"/>
    </row>
    <row r="1164" spans="15:15" x14ac:dyDescent="0.3">
      <c r="O1164" s="33"/>
    </row>
    <row r="1165" spans="15:15" x14ac:dyDescent="0.3">
      <c r="O1165" s="33"/>
    </row>
    <row r="1166" spans="15:15" x14ac:dyDescent="0.3">
      <c r="O1166" s="33"/>
    </row>
    <row r="1167" spans="15:15" x14ac:dyDescent="0.3">
      <c r="O1167" s="33"/>
    </row>
    <row r="1168" spans="15:15" x14ac:dyDescent="0.3">
      <c r="O1168" s="33"/>
    </row>
    <row r="1169" spans="15:15" x14ac:dyDescent="0.3">
      <c r="O1169" s="33"/>
    </row>
    <row r="1170" spans="15:15" x14ac:dyDescent="0.3">
      <c r="O1170" s="33"/>
    </row>
    <row r="1171" spans="15:15" x14ac:dyDescent="0.3">
      <c r="O1171" s="33"/>
    </row>
    <row r="1172" spans="15:15" x14ac:dyDescent="0.3">
      <c r="O1172" s="33"/>
    </row>
    <row r="1173" spans="15:15" x14ac:dyDescent="0.3">
      <c r="O1173" s="33"/>
    </row>
    <row r="1174" spans="15:15" x14ac:dyDescent="0.3">
      <c r="O1174" s="33"/>
    </row>
    <row r="1175" spans="15:15" x14ac:dyDescent="0.3">
      <c r="O1175" s="33"/>
    </row>
    <row r="1176" spans="15:15" x14ac:dyDescent="0.3">
      <c r="O1176" s="33"/>
    </row>
    <row r="1177" spans="15:15" x14ac:dyDescent="0.3">
      <c r="O1177" s="33"/>
    </row>
    <row r="1178" spans="15:15" x14ac:dyDescent="0.3">
      <c r="O1178" s="33"/>
    </row>
    <row r="1179" spans="15:15" x14ac:dyDescent="0.3">
      <c r="O1179" s="33"/>
    </row>
    <row r="1180" spans="15:15" x14ac:dyDescent="0.3">
      <c r="O1180" s="33"/>
    </row>
    <row r="1181" spans="15:15" x14ac:dyDescent="0.3">
      <c r="O1181" s="33"/>
    </row>
    <row r="1182" spans="15:15" x14ac:dyDescent="0.3">
      <c r="O1182" s="33"/>
    </row>
    <row r="1183" spans="15:15" x14ac:dyDescent="0.3">
      <c r="O1183" s="33"/>
    </row>
    <row r="1184" spans="15:15" x14ac:dyDescent="0.3">
      <c r="O1184" s="33"/>
    </row>
    <row r="1185" spans="15:15" x14ac:dyDescent="0.3">
      <c r="O1185" s="33"/>
    </row>
    <row r="1186" spans="15:15" x14ac:dyDescent="0.3">
      <c r="O1186" s="33"/>
    </row>
    <row r="1187" spans="15:15" x14ac:dyDescent="0.3">
      <c r="O1187" s="33"/>
    </row>
    <row r="1188" spans="15:15" x14ac:dyDescent="0.3">
      <c r="O1188" s="33"/>
    </row>
    <row r="1189" spans="15:15" x14ac:dyDescent="0.3">
      <c r="O1189" s="33"/>
    </row>
    <row r="1190" spans="15:15" x14ac:dyDescent="0.3">
      <c r="O1190" s="33"/>
    </row>
    <row r="1191" spans="15:15" x14ac:dyDescent="0.3">
      <c r="O1191" s="33"/>
    </row>
    <row r="1192" spans="15:15" x14ac:dyDescent="0.3">
      <c r="O1192" s="33"/>
    </row>
    <row r="1193" spans="15:15" x14ac:dyDescent="0.3">
      <c r="O1193" s="33"/>
    </row>
    <row r="1194" spans="15:15" x14ac:dyDescent="0.3">
      <c r="O1194" s="33"/>
    </row>
    <row r="1195" spans="15:15" x14ac:dyDescent="0.3">
      <c r="O1195" s="33"/>
    </row>
    <row r="1196" spans="15:15" x14ac:dyDescent="0.3">
      <c r="O1196" s="33"/>
    </row>
    <row r="1197" spans="15:15" x14ac:dyDescent="0.3">
      <c r="O1197" s="33"/>
    </row>
    <row r="1198" spans="15:15" x14ac:dyDescent="0.3">
      <c r="O1198" s="33"/>
    </row>
    <row r="1199" spans="15:15" x14ac:dyDescent="0.3">
      <c r="O1199" s="33"/>
    </row>
    <row r="1200" spans="15:15" x14ac:dyDescent="0.3">
      <c r="O1200" s="33"/>
    </row>
    <row r="1201" spans="15:15" x14ac:dyDescent="0.3">
      <c r="O1201" s="33"/>
    </row>
    <row r="1202" spans="15:15" x14ac:dyDescent="0.3">
      <c r="O1202" s="33"/>
    </row>
    <row r="1203" spans="15:15" x14ac:dyDescent="0.3">
      <c r="O1203" s="33"/>
    </row>
    <row r="1204" spans="15:15" x14ac:dyDescent="0.3">
      <c r="O1204" s="33"/>
    </row>
    <row r="1205" spans="15:15" x14ac:dyDescent="0.3">
      <c r="O1205" s="33"/>
    </row>
    <row r="1206" spans="15:15" x14ac:dyDescent="0.3">
      <c r="O1206" s="33"/>
    </row>
    <row r="1207" spans="15:15" x14ac:dyDescent="0.3">
      <c r="O1207" s="33"/>
    </row>
    <row r="1208" spans="15:15" x14ac:dyDescent="0.3">
      <c r="O1208" s="33"/>
    </row>
    <row r="1209" spans="15:15" x14ac:dyDescent="0.3">
      <c r="O1209" s="33"/>
    </row>
    <row r="1210" spans="15:15" x14ac:dyDescent="0.3">
      <c r="O1210" s="33"/>
    </row>
    <row r="1211" spans="15:15" x14ac:dyDescent="0.3">
      <c r="O1211" s="33"/>
    </row>
    <row r="1212" spans="15:15" x14ac:dyDescent="0.3">
      <c r="O1212" s="33"/>
    </row>
    <row r="1213" spans="15:15" x14ac:dyDescent="0.3">
      <c r="O1213" s="33"/>
    </row>
    <row r="1214" spans="15:15" x14ac:dyDescent="0.3">
      <c r="O1214" s="33"/>
    </row>
    <row r="1215" spans="15:15" x14ac:dyDescent="0.3">
      <c r="O1215" s="33"/>
    </row>
    <row r="1216" spans="15:15" x14ac:dyDescent="0.3">
      <c r="O1216" s="33"/>
    </row>
    <row r="1217" spans="15:15" x14ac:dyDescent="0.3">
      <c r="O1217" s="33"/>
    </row>
    <row r="1218" spans="15:15" x14ac:dyDescent="0.3">
      <c r="O1218" s="33"/>
    </row>
    <row r="1219" spans="15:15" x14ac:dyDescent="0.3">
      <c r="O1219" s="33"/>
    </row>
    <row r="1220" spans="15:15" x14ac:dyDescent="0.3">
      <c r="O1220" s="33"/>
    </row>
    <row r="1221" spans="15:15" x14ac:dyDescent="0.3">
      <c r="O1221" s="33"/>
    </row>
    <row r="1222" spans="15:15" x14ac:dyDescent="0.3">
      <c r="O1222" s="33"/>
    </row>
    <row r="1223" spans="15:15" x14ac:dyDescent="0.3">
      <c r="O1223" s="33"/>
    </row>
    <row r="1224" spans="15:15" x14ac:dyDescent="0.3">
      <c r="O1224" s="33"/>
    </row>
    <row r="1225" spans="15:15" x14ac:dyDescent="0.3">
      <c r="O1225" s="33"/>
    </row>
    <row r="1226" spans="15:15" x14ac:dyDescent="0.3">
      <c r="O1226" s="33"/>
    </row>
    <row r="1227" spans="15:15" x14ac:dyDescent="0.3">
      <c r="O1227" s="33"/>
    </row>
    <row r="1228" spans="15:15" x14ac:dyDescent="0.3">
      <c r="O1228" s="33"/>
    </row>
    <row r="1229" spans="15:15" x14ac:dyDescent="0.3">
      <c r="O1229" s="33"/>
    </row>
    <row r="1230" spans="15:15" x14ac:dyDescent="0.3">
      <c r="O1230" s="33"/>
    </row>
    <row r="1231" spans="15:15" x14ac:dyDescent="0.3">
      <c r="O1231" s="33"/>
    </row>
    <row r="1232" spans="15:15" x14ac:dyDescent="0.3">
      <c r="O1232" s="33"/>
    </row>
    <row r="1233" spans="15:15" x14ac:dyDescent="0.3">
      <c r="O1233" s="33"/>
    </row>
    <row r="1234" spans="15:15" x14ac:dyDescent="0.3">
      <c r="O1234" s="33"/>
    </row>
    <row r="1235" spans="15:15" x14ac:dyDescent="0.3">
      <c r="O1235" s="33"/>
    </row>
    <row r="1236" spans="15:15" x14ac:dyDescent="0.3">
      <c r="O1236" s="33"/>
    </row>
    <row r="1237" spans="15:15" x14ac:dyDescent="0.3">
      <c r="O1237" s="33"/>
    </row>
    <row r="1238" spans="15:15" x14ac:dyDescent="0.3">
      <c r="O1238" s="33"/>
    </row>
    <row r="1239" spans="15:15" x14ac:dyDescent="0.3">
      <c r="O1239" s="33"/>
    </row>
    <row r="1240" spans="15:15" x14ac:dyDescent="0.3">
      <c r="O1240" s="33"/>
    </row>
    <row r="1241" spans="15:15" x14ac:dyDescent="0.3">
      <c r="O1241" s="33"/>
    </row>
    <row r="1242" spans="15:15" x14ac:dyDescent="0.3">
      <c r="O1242" s="33"/>
    </row>
    <row r="1243" spans="15:15" x14ac:dyDescent="0.3">
      <c r="O1243" s="33"/>
    </row>
    <row r="1244" spans="15:15" x14ac:dyDescent="0.3">
      <c r="O1244" s="33"/>
    </row>
    <row r="1245" spans="15:15" x14ac:dyDescent="0.3">
      <c r="O1245" s="33"/>
    </row>
    <row r="1246" spans="15:15" x14ac:dyDescent="0.3">
      <c r="O1246" s="33"/>
    </row>
    <row r="1247" spans="15:15" x14ac:dyDescent="0.3">
      <c r="O1247" s="33"/>
    </row>
    <row r="1248" spans="15:15" x14ac:dyDescent="0.3">
      <c r="O1248" s="33"/>
    </row>
    <row r="1249" spans="2:15" x14ac:dyDescent="0.3">
      <c r="O1249" s="33"/>
    </row>
    <row r="1250" spans="2:15" x14ac:dyDescent="0.3">
      <c r="O1250" s="33"/>
    </row>
    <row r="1251" spans="2:15" x14ac:dyDescent="0.3">
      <c r="O1251" s="33"/>
    </row>
    <row r="1252" spans="2:15" x14ac:dyDescent="0.3">
      <c r="O1252" s="33"/>
    </row>
    <row r="1253" spans="2:15" x14ac:dyDescent="0.3">
      <c r="O1253" s="33"/>
    </row>
    <row r="1254" spans="2:15" x14ac:dyDescent="0.3">
      <c r="O1254" s="33"/>
    </row>
    <row r="1255" spans="2:15" x14ac:dyDescent="0.3">
      <c r="O1255" s="33"/>
    </row>
    <row r="1256" spans="2:15" x14ac:dyDescent="0.3">
      <c r="O1256" s="33"/>
    </row>
    <row r="1257" spans="2:15" ht="158.4" x14ac:dyDescent="0.3">
      <c r="B1257" s="31" t="e" cm="1">
        <f t="array" aca="1" ref="B1257" ca="1">CONCATENATE(INDIRECT("Schede!C"&amp;A1257)," ",CHAR(10),INDIRECT("Schede!C"&amp;A1257+1))</f>
        <v>#REF!</v>
      </c>
      <c r="C1257" s="31" t="e" cm="1">
        <f t="array" aca="1" ref="C1257" ca="1">INDIRECT("Schede!D"&amp;A1257)</f>
        <v>#REF!</v>
      </c>
      <c r="D1257" s="31" cm="1">
        <f t="array" aca="1" ref="D1257" ca="1">INDIRECT("Schede!C"&amp;A1257+3)</f>
        <v>0</v>
      </c>
      <c r="E1257" s="31" t="str" cm="1">
        <f t="array" aca="1" ref="E1257" ca="1">CONCATENATE(INDIRECT("Schede!F"&amp;A1257+3)," ",CHAR(10),INDIRECT("Schede!G"&amp;A1257+3))</f>
        <v xml:space="preserve"> 
</v>
      </c>
      <c r="F1257" s="31" t="str" cm="1">
        <f t="array" aca="1" ref="F1257" ca="1">INDIRECT("Schede!C"&amp;A1257+4)</f>
        <v>Migliorare la capacità di generare ed erogare servizi digitali</v>
      </c>
      <c r="G1257" s="31" t="str" cm="1">
        <f t="array" aca="1" ref="G1257" ca="1">CONCATENATE(INDIRECT("Schede!F"&amp;A1257+4)," ",CHAR(10),INDIRECT("Schede!G"&amp;A1257+4))</f>
        <v xml:space="preserve"> 
</v>
      </c>
      <c r="H1257" s="31" cm="1">
        <f t="array" aca="1" ref="H1257" ca="1">INDIRECT("Schede!C"&amp;A1257+5)</f>
        <v>0</v>
      </c>
      <c r="I1257" s="31" t="str" cm="1">
        <f t="array" aca="1" ref="I1257" ca="1">CONCATENATE(INDIRECT("Schede!F"&amp;A1257+5)," ",CHAR(10),INDIRECT("Schede!G"&amp;A1257+5))</f>
        <v xml:space="preserve"> 
</v>
      </c>
      <c r="J1257" s="31" t="str" cm="1">
        <f t="array" aca="1" ref="J1257" ca="1">INDIRECT("Schede!C"&amp;A1257+6)</f>
        <v>OB.1.1</v>
      </c>
      <c r="K1257" s="31" cm="1">
        <f t="array" aca="1" ref="K1257" ca="1">INDIRECT("Schede!E"&amp;A1257+6)</f>
        <v>0</v>
      </c>
      <c r="L1257" s="33" t="str" cm="1">
        <f t="array" aca="1" ref="L1257" ca="1">INDIRECT("Schede!C"&amp;A1257+7)</f>
        <v>CAP1.PA.LA01</v>
      </c>
      <c r="M1257" s="33" t="str" cm="1">
        <f t="array" aca="1" ref="M1257" ca="1">INDIRECT("Schede!C"&amp;A1257+8)</f>
        <v>Linee di azione ed attività a carico della Amministrazione che redige il Piano
il Responsabile indicato ne controlla l'avanzamento e l'attuazione</v>
      </c>
      <c r="O1257" s="33" cm="1">
        <f t="array" aca="1" ref="O1257" ca="1">INDIRECT("Schede!F"&amp;A1257+7)</f>
        <v>0</v>
      </c>
    </row>
    <row r="1258" spans="2:15" ht="158.4" x14ac:dyDescent="0.3">
      <c r="B1258" s="31" t="e" cm="1">
        <f t="array" aca="1" ref="B1258" ca="1">CONCATENATE(INDIRECT("Schede!C"&amp;A1258)," ",CHAR(10),INDIRECT("Schede!C"&amp;A1258+1))</f>
        <v>#REF!</v>
      </c>
      <c r="C1258" s="31" t="e" cm="1">
        <f t="array" aca="1" ref="C1258" ca="1">INDIRECT("Schede!D"&amp;A1258)</f>
        <v>#REF!</v>
      </c>
      <c r="D1258" s="31" cm="1">
        <f t="array" aca="1" ref="D1258" ca="1">INDIRECT("Schede!C"&amp;A1258+3)</f>
        <v>0</v>
      </c>
      <c r="E1258" s="31" t="str" cm="1">
        <f t="array" aca="1" ref="E1258" ca="1">CONCATENATE(INDIRECT("Schede!F"&amp;A1258+3)," ",CHAR(10),INDIRECT("Schede!G"&amp;A1258+3))</f>
        <v xml:space="preserve"> 
</v>
      </c>
      <c r="F1258" s="31" t="str" cm="1">
        <f t="array" aca="1" ref="F1258" ca="1">INDIRECT("Schede!C"&amp;A1258+4)</f>
        <v>Migliorare la capacità di generare ed erogare servizi digitali</v>
      </c>
      <c r="G1258" s="31" t="str" cm="1">
        <f t="array" aca="1" ref="G1258" ca="1">CONCATENATE(INDIRECT("Schede!F"&amp;A1258+4)," ",CHAR(10),INDIRECT("Schede!G"&amp;A1258+4))</f>
        <v xml:space="preserve"> 
</v>
      </c>
      <c r="H1258" s="31" cm="1">
        <f t="array" aca="1" ref="H1258" ca="1">INDIRECT("Schede!C"&amp;A1258+5)</f>
        <v>0</v>
      </c>
      <c r="I1258" s="31" t="str" cm="1">
        <f t="array" aca="1" ref="I1258" ca="1">CONCATENATE(INDIRECT("Schede!F"&amp;A1258+5)," ",CHAR(10),INDIRECT("Schede!G"&amp;A1258+5))</f>
        <v xml:space="preserve"> 
</v>
      </c>
      <c r="J1258" s="31" t="str" cm="1">
        <f t="array" aca="1" ref="J1258" ca="1">INDIRECT("Schede!C"&amp;A1258+6)</f>
        <v>OB.1.1</v>
      </c>
      <c r="K1258" s="31" cm="1">
        <f t="array" aca="1" ref="K1258" ca="1">INDIRECT("Schede!E"&amp;A1258+6)</f>
        <v>0</v>
      </c>
      <c r="L1258" s="33" t="str" cm="1">
        <f t="array" aca="1" ref="L1258" ca="1">INDIRECT("Schede!C"&amp;A1258+7)</f>
        <v>CAP1.PA.LA01</v>
      </c>
      <c r="M1258" s="33" t="str" cm="1">
        <f t="array" aca="1" ref="M1258" ca="1">INDIRECT("Schede!C"&amp;A1258+8)</f>
        <v>Linee di azione ed attività a carico della Amministrazione che redige il Piano
il Responsabile indicato ne controlla l'avanzamento e l'attuazione</v>
      </c>
      <c r="O1258" s="33" cm="1">
        <f t="array" aca="1" ref="O1258" ca="1">INDIRECT("Schede!F"&amp;A1258+7)</f>
        <v>0</v>
      </c>
    </row>
    <row r="1259" spans="2:15" ht="158.4" x14ac:dyDescent="0.3">
      <c r="B1259" s="31" t="e" cm="1">
        <f t="array" aca="1" ref="B1259" ca="1">CONCATENATE(INDIRECT("Schede!C"&amp;A1259)," ",CHAR(10),INDIRECT("Schede!C"&amp;A1259+1))</f>
        <v>#REF!</v>
      </c>
      <c r="C1259" s="31" t="e" cm="1">
        <f t="array" aca="1" ref="C1259" ca="1">INDIRECT("Schede!D"&amp;A1259)</f>
        <v>#REF!</v>
      </c>
      <c r="D1259" s="31" cm="1">
        <f t="array" aca="1" ref="D1259" ca="1">INDIRECT("Schede!C"&amp;A1259+3)</f>
        <v>0</v>
      </c>
      <c r="E1259" s="31" t="str" cm="1">
        <f t="array" aca="1" ref="E1259" ca="1">CONCATENATE(INDIRECT("Schede!F"&amp;A1259+3)," ",CHAR(10),INDIRECT("Schede!G"&amp;A1259+3))</f>
        <v xml:space="preserve"> 
</v>
      </c>
      <c r="F1259" s="31" t="str" cm="1">
        <f t="array" aca="1" ref="F1259" ca="1">INDIRECT("Schede!C"&amp;A1259+4)</f>
        <v>Migliorare la capacità di generare ed erogare servizi digitali</v>
      </c>
      <c r="G1259" s="31" t="str" cm="1">
        <f t="array" aca="1" ref="G1259" ca="1">CONCATENATE(INDIRECT("Schede!F"&amp;A1259+4)," ",CHAR(10),INDIRECT("Schede!G"&amp;A1259+4))</f>
        <v xml:space="preserve"> 
</v>
      </c>
      <c r="H1259" s="31" cm="1">
        <f t="array" aca="1" ref="H1259" ca="1">INDIRECT("Schede!C"&amp;A1259+5)</f>
        <v>0</v>
      </c>
      <c r="I1259" s="31" t="str" cm="1">
        <f t="array" aca="1" ref="I1259" ca="1">CONCATENATE(INDIRECT("Schede!F"&amp;A1259+5)," ",CHAR(10),INDIRECT("Schede!G"&amp;A1259+5))</f>
        <v xml:space="preserve"> 
</v>
      </c>
      <c r="J1259" s="31" t="str" cm="1">
        <f t="array" aca="1" ref="J1259" ca="1">INDIRECT("Schede!C"&amp;A1259+6)</f>
        <v>OB.1.1</v>
      </c>
      <c r="K1259" s="31" cm="1">
        <f t="array" aca="1" ref="K1259" ca="1">INDIRECT("Schede!E"&amp;A1259+6)</f>
        <v>0</v>
      </c>
      <c r="L1259" s="33" t="str" cm="1">
        <f t="array" aca="1" ref="L1259" ca="1">INDIRECT("Schede!C"&amp;A1259+7)</f>
        <v>CAP1.PA.LA01</v>
      </c>
      <c r="M1259" s="33" t="str" cm="1">
        <f t="array" aca="1" ref="M1259" ca="1">INDIRECT("Schede!C"&amp;A1259+8)</f>
        <v>Linee di azione ed attività a carico della Amministrazione che redige il Piano
il Responsabile indicato ne controlla l'avanzamento e l'attuazione</v>
      </c>
      <c r="O1259" s="33" cm="1">
        <f t="array" aca="1" ref="O1259" ca="1">INDIRECT("Schede!F"&amp;A1259+7)</f>
        <v>0</v>
      </c>
    </row>
    <row r="1260" spans="2:15" ht="158.4" x14ac:dyDescent="0.3">
      <c r="B1260" s="31" t="e" cm="1">
        <f t="array" aca="1" ref="B1260" ca="1">CONCATENATE(INDIRECT("Schede!C"&amp;A1260)," ",CHAR(10),INDIRECT("Schede!C"&amp;A1260+1))</f>
        <v>#REF!</v>
      </c>
      <c r="C1260" s="31" t="e" cm="1">
        <f t="array" aca="1" ref="C1260" ca="1">INDIRECT("Schede!D"&amp;A1260)</f>
        <v>#REF!</v>
      </c>
      <c r="D1260" s="31" cm="1">
        <f t="array" aca="1" ref="D1260" ca="1">INDIRECT("Schede!C"&amp;A1260+3)</f>
        <v>0</v>
      </c>
      <c r="E1260" s="31" t="str" cm="1">
        <f t="array" aca="1" ref="E1260" ca="1">CONCATENATE(INDIRECT("Schede!F"&amp;A1260+3)," ",CHAR(10),INDIRECT("Schede!G"&amp;A1260+3))</f>
        <v xml:space="preserve"> 
</v>
      </c>
      <c r="F1260" s="31" t="str" cm="1">
        <f t="array" aca="1" ref="F1260" ca="1">INDIRECT("Schede!C"&amp;A1260+4)</f>
        <v>Migliorare la capacità di generare ed erogare servizi digitali</v>
      </c>
      <c r="G1260" s="31" t="str" cm="1">
        <f t="array" aca="1" ref="G1260" ca="1">CONCATENATE(INDIRECT("Schede!F"&amp;A1260+4)," ",CHAR(10),INDIRECT("Schede!G"&amp;A1260+4))</f>
        <v xml:space="preserve"> 
</v>
      </c>
      <c r="H1260" s="31" cm="1">
        <f t="array" aca="1" ref="H1260" ca="1">INDIRECT("Schede!C"&amp;A1260+5)</f>
        <v>0</v>
      </c>
      <c r="I1260" s="31" t="str" cm="1">
        <f t="array" aca="1" ref="I1260" ca="1">CONCATENATE(INDIRECT("Schede!F"&amp;A1260+5)," ",CHAR(10),INDIRECT("Schede!G"&amp;A1260+5))</f>
        <v xml:space="preserve"> 
</v>
      </c>
      <c r="J1260" s="31" t="str" cm="1">
        <f t="array" aca="1" ref="J1260" ca="1">INDIRECT("Schede!C"&amp;A1260+6)</f>
        <v>OB.1.1</v>
      </c>
      <c r="K1260" s="31" cm="1">
        <f t="array" aca="1" ref="K1260" ca="1">INDIRECT("Schede!E"&amp;A1260+6)</f>
        <v>0</v>
      </c>
      <c r="L1260" s="33" t="str" cm="1">
        <f t="array" aca="1" ref="L1260" ca="1">INDIRECT("Schede!C"&amp;A1260+7)</f>
        <v>CAP1.PA.LA01</v>
      </c>
      <c r="M1260" s="33" t="str" cm="1">
        <f t="array" aca="1" ref="M1260" ca="1">INDIRECT("Schede!C"&amp;A1260+8)</f>
        <v>Linee di azione ed attività a carico della Amministrazione che redige il Piano
il Responsabile indicato ne controlla l'avanzamento e l'attuazione</v>
      </c>
      <c r="O1260" s="33" cm="1">
        <f t="array" aca="1" ref="O1260" ca="1">INDIRECT("Schede!F"&amp;A1260+7)</f>
        <v>0</v>
      </c>
    </row>
    <row r="1261" spans="2:15" ht="158.4" x14ac:dyDescent="0.3">
      <c r="B1261" s="31" t="e" cm="1">
        <f t="array" aca="1" ref="B1261" ca="1">CONCATENATE(INDIRECT("Schede!C"&amp;A1261)," ",CHAR(10),INDIRECT("Schede!C"&amp;A1261+1))</f>
        <v>#REF!</v>
      </c>
      <c r="C1261" s="31" t="e" cm="1">
        <f t="array" aca="1" ref="C1261" ca="1">INDIRECT("Schede!D"&amp;A1261)</f>
        <v>#REF!</v>
      </c>
      <c r="D1261" s="31" cm="1">
        <f t="array" aca="1" ref="D1261" ca="1">INDIRECT("Schede!C"&amp;A1261+3)</f>
        <v>0</v>
      </c>
      <c r="E1261" s="31" t="str" cm="1">
        <f t="array" aca="1" ref="E1261" ca="1">CONCATENATE(INDIRECT("Schede!F"&amp;A1261+3)," ",CHAR(10),INDIRECT("Schede!G"&amp;A1261+3))</f>
        <v xml:space="preserve"> 
</v>
      </c>
      <c r="F1261" s="31" t="str" cm="1">
        <f t="array" aca="1" ref="F1261" ca="1">INDIRECT("Schede!C"&amp;A1261+4)</f>
        <v>Migliorare la capacità di generare ed erogare servizi digitali</v>
      </c>
      <c r="G1261" s="31" t="str" cm="1">
        <f t="array" aca="1" ref="G1261" ca="1">CONCATENATE(INDIRECT("Schede!F"&amp;A1261+4)," ",CHAR(10),INDIRECT("Schede!G"&amp;A1261+4))</f>
        <v xml:space="preserve"> 
</v>
      </c>
      <c r="H1261" s="31" cm="1">
        <f t="array" aca="1" ref="H1261" ca="1">INDIRECT("Schede!C"&amp;A1261+5)</f>
        <v>0</v>
      </c>
      <c r="I1261" s="31" t="str" cm="1">
        <f t="array" aca="1" ref="I1261" ca="1">CONCATENATE(INDIRECT("Schede!F"&amp;A1261+5)," ",CHAR(10),INDIRECT("Schede!G"&amp;A1261+5))</f>
        <v xml:space="preserve"> 
</v>
      </c>
      <c r="J1261" s="31" t="str" cm="1">
        <f t="array" aca="1" ref="J1261" ca="1">INDIRECT("Schede!C"&amp;A1261+6)</f>
        <v>OB.1.1</v>
      </c>
      <c r="K1261" s="31" cm="1">
        <f t="array" aca="1" ref="K1261" ca="1">INDIRECT("Schede!E"&amp;A1261+6)</f>
        <v>0</v>
      </c>
      <c r="L1261" s="33" t="str" cm="1">
        <f t="array" aca="1" ref="L1261" ca="1">INDIRECT("Schede!C"&amp;A1261+7)</f>
        <v>CAP1.PA.LA01</v>
      </c>
      <c r="M1261" s="33" t="str" cm="1">
        <f t="array" aca="1" ref="M1261" ca="1">INDIRECT("Schede!C"&amp;A1261+8)</f>
        <v>Linee di azione ed attività a carico della Amministrazione che redige il Piano
il Responsabile indicato ne controlla l'avanzamento e l'attuazione</v>
      </c>
      <c r="O1261" s="33" cm="1">
        <f t="array" aca="1" ref="O1261" ca="1">INDIRECT("Schede!F"&amp;A1261+7)</f>
        <v>0</v>
      </c>
    </row>
    <row r="1262" spans="2:15" ht="158.4" x14ac:dyDescent="0.3">
      <c r="B1262" s="31" t="e" cm="1">
        <f t="array" aca="1" ref="B1262" ca="1">CONCATENATE(INDIRECT("Schede!C"&amp;A1262)," ",CHAR(10),INDIRECT("Schede!C"&amp;A1262+1))</f>
        <v>#REF!</v>
      </c>
      <c r="C1262" s="31" t="e" cm="1">
        <f t="array" aca="1" ref="C1262" ca="1">INDIRECT("Schede!D"&amp;A1262)</f>
        <v>#REF!</v>
      </c>
      <c r="D1262" s="31" cm="1">
        <f t="array" aca="1" ref="D1262" ca="1">INDIRECT("Schede!C"&amp;A1262+3)</f>
        <v>0</v>
      </c>
      <c r="E1262" s="31" t="str" cm="1">
        <f t="array" aca="1" ref="E1262" ca="1">CONCATENATE(INDIRECT("Schede!F"&amp;A1262+3)," ",CHAR(10),INDIRECT("Schede!G"&amp;A1262+3))</f>
        <v xml:space="preserve"> 
</v>
      </c>
      <c r="F1262" s="31" t="str" cm="1">
        <f t="array" aca="1" ref="F1262" ca="1">INDIRECT("Schede!C"&amp;A1262+4)</f>
        <v>Migliorare la capacità di generare ed erogare servizi digitali</v>
      </c>
      <c r="G1262" s="31" t="str" cm="1">
        <f t="array" aca="1" ref="G1262" ca="1">CONCATENATE(INDIRECT("Schede!F"&amp;A1262+4)," ",CHAR(10),INDIRECT("Schede!G"&amp;A1262+4))</f>
        <v xml:space="preserve"> 
</v>
      </c>
      <c r="H1262" s="31" cm="1">
        <f t="array" aca="1" ref="H1262" ca="1">INDIRECT("Schede!C"&amp;A1262+5)</f>
        <v>0</v>
      </c>
      <c r="I1262" s="31" t="str" cm="1">
        <f t="array" aca="1" ref="I1262" ca="1">CONCATENATE(INDIRECT("Schede!F"&amp;A1262+5)," ",CHAR(10),INDIRECT("Schede!G"&amp;A1262+5))</f>
        <v xml:space="preserve"> 
</v>
      </c>
      <c r="J1262" s="31" t="str" cm="1">
        <f t="array" aca="1" ref="J1262" ca="1">INDIRECT("Schede!C"&amp;A1262+6)</f>
        <v>OB.1.1</v>
      </c>
      <c r="K1262" s="31" cm="1">
        <f t="array" aca="1" ref="K1262" ca="1">INDIRECT("Schede!E"&amp;A1262+6)</f>
        <v>0</v>
      </c>
      <c r="L1262" s="33" t="str" cm="1">
        <f t="array" aca="1" ref="L1262" ca="1">INDIRECT("Schede!C"&amp;A1262+7)</f>
        <v>CAP1.PA.LA01</v>
      </c>
      <c r="M1262" s="33" t="str" cm="1">
        <f t="array" aca="1" ref="M1262" ca="1">INDIRECT("Schede!C"&amp;A1262+8)</f>
        <v>Linee di azione ed attività a carico della Amministrazione che redige il Piano
il Responsabile indicato ne controlla l'avanzamento e l'attuazione</v>
      </c>
      <c r="O1262" s="33" cm="1">
        <f t="array" aca="1" ref="O1262" ca="1">INDIRECT("Schede!F"&amp;A1262+7)</f>
        <v>0</v>
      </c>
    </row>
  </sheetData>
  <mergeCells count="8">
    <mergeCell ref="D1:I1"/>
    <mergeCell ref="B1:B2"/>
    <mergeCell ref="C1:C2"/>
    <mergeCell ref="N1:O2"/>
    <mergeCell ref="M1:M2"/>
    <mergeCell ref="L1:L2"/>
    <mergeCell ref="K1:K2"/>
    <mergeCell ref="J1:J2"/>
  </mergeCells>
  <pageMargins left="0.7" right="0.7" top="0.75" bottom="0.75"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43714E-E3B5-4785-BBA0-616C61D57922}">
  <dimension ref="A1:D9"/>
  <sheetViews>
    <sheetView workbookViewId="0">
      <selection activeCell="C9" sqref="C9"/>
    </sheetView>
  </sheetViews>
  <sheetFormatPr defaultRowHeight="14.4" x14ac:dyDescent="0.3"/>
  <cols>
    <col min="1" max="1" width="43.5546875" customWidth="1"/>
    <col min="2" max="2" width="9.109375" customWidth="1"/>
    <col min="3" max="3" width="46.44140625" customWidth="1"/>
    <col min="4" max="4" width="46.5546875" customWidth="1"/>
  </cols>
  <sheetData>
    <row r="1" spans="1:4" ht="30" customHeight="1" thickBot="1" x14ac:dyDescent="0.55000000000000004">
      <c r="A1" s="97" t="s">
        <v>563</v>
      </c>
      <c r="B1" s="97"/>
      <c r="C1" s="46" t="s">
        <v>564</v>
      </c>
      <c r="D1" s="46" t="s">
        <v>565</v>
      </c>
    </row>
    <row r="2" spans="1:4" s="49" customFormat="1" ht="35.1" customHeight="1" thickBot="1" x14ac:dyDescent="0.35">
      <c r="A2" s="47" t="s">
        <v>566</v>
      </c>
      <c r="B2" s="48" t="e" vm="1">
        <v>#VALUE!</v>
      </c>
      <c r="C2" s="49" t="s">
        <v>567</v>
      </c>
      <c r="D2" s="49" t="s">
        <v>10</v>
      </c>
    </row>
    <row r="3" spans="1:4" s="49" customFormat="1" ht="35.1" customHeight="1" thickBot="1" x14ac:dyDescent="0.35">
      <c r="A3" s="45" t="s">
        <v>568</v>
      </c>
      <c r="B3" s="50" t="e" vm="5">
        <v>#VALUE!</v>
      </c>
      <c r="C3" s="49" t="s">
        <v>569</v>
      </c>
      <c r="D3" s="49" t="s">
        <v>570</v>
      </c>
    </row>
    <row r="4" spans="1:4" s="49" customFormat="1" ht="35.1" customHeight="1" thickBot="1" x14ac:dyDescent="0.35">
      <c r="A4" s="45" t="s">
        <v>571</v>
      </c>
      <c r="B4" s="50" t="e" vm="6">
        <v>#VALUE!</v>
      </c>
      <c r="C4" s="49" t="s">
        <v>572</v>
      </c>
      <c r="D4" s="49" t="s">
        <v>573</v>
      </c>
    </row>
    <row r="5" spans="1:4" s="49" customFormat="1" ht="35.1" customHeight="1" x14ac:dyDescent="0.3">
      <c r="A5" s="51" t="s">
        <v>574</v>
      </c>
      <c r="B5" s="51" t="e" vm="7">
        <v>#VALUE!</v>
      </c>
      <c r="C5" s="49" t="s">
        <v>575</v>
      </c>
      <c r="D5" s="49" t="s">
        <v>576</v>
      </c>
    </row>
    <row r="6" spans="1:4" s="49" customFormat="1" ht="35.1" customHeight="1" thickBot="1" x14ac:dyDescent="0.35">
      <c r="A6" s="45" t="s">
        <v>577</v>
      </c>
      <c r="B6" s="50" t="e" vm="2">
        <v>#VALUE!</v>
      </c>
      <c r="C6" s="49" t="s">
        <v>578</v>
      </c>
      <c r="D6" s="49" t="s">
        <v>579</v>
      </c>
    </row>
    <row r="7" spans="1:4" s="49" customFormat="1" ht="35.1" customHeight="1" thickBot="1" x14ac:dyDescent="0.35">
      <c r="A7" s="45" t="s">
        <v>580</v>
      </c>
      <c r="B7" s="50" t="e" vm="8">
        <v>#VALUE!</v>
      </c>
      <c r="C7" s="49" t="s">
        <v>581</v>
      </c>
      <c r="D7" s="49" t="s">
        <v>582</v>
      </c>
    </row>
    <row r="8" spans="1:4" s="49" customFormat="1" ht="35.1" customHeight="1" thickBot="1" x14ac:dyDescent="0.35">
      <c r="A8" s="45" t="s">
        <v>583</v>
      </c>
      <c r="B8" s="50" t="e" vm="9">
        <v>#VALUE!</v>
      </c>
      <c r="D8" s="49" t="s">
        <v>584</v>
      </c>
    </row>
    <row r="9" spans="1:4" s="49" customFormat="1" ht="35.1" customHeight="1" thickBot="1" x14ac:dyDescent="0.35">
      <c r="A9" s="45" t="s">
        <v>585</v>
      </c>
      <c r="B9" s="50" t="e" vm="10">
        <v>#VALUE!</v>
      </c>
    </row>
  </sheetData>
  <mergeCells count="1">
    <mergeCell ref="A1:B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3</vt:i4>
      </vt:variant>
    </vt:vector>
  </HeadingPairs>
  <TitlesOfParts>
    <vt:vector size="3" baseType="lpstr">
      <vt:lpstr>Schede</vt:lpstr>
      <vt:lpstr>Prospetto</vt:lpstr>
      <vt:lpstr>Valori Ammessi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Valerio Pennino</dc:creator>
  <cp:lastModifiedBy>Paolo Valerio Pennino</cp:lastModifiedBy>
  <dcterms:created xsi:type="dcterms:W3CDTF">2023-02-20T08:55:14Z</dcterms:created>
  <dcterms:modified xsi:type="dcterms:W3CDTF">2024-09-23T09:08:38Z</dcterms:modified>
</cp:coreProperties>
</file>